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Edwin Iván\Downloads\"/>
    </mc:Choice>
  </mc:AlternateContent>
  <xr:revisionPtr revIDLastSave="0" documentId="13_ncr:1_{357848EE-F1E6-4301-B58B-7038AC7DD2AA}" xr6:coauthVersionLast="36" xr6:coauthVersionMax="45" xr10:uidLastSave="{00000000-0000-0000-0000-000000000000}"/>
  <bookViews>
    <workbookView xWindow="0" yWindow="0" windowWidth="23040" windowHeight="9684" xr2:uid="{00000000-000D-0000-FFFF-FFFF00000000}"/>
  </bookViews>
  <sheets>
    <sheet name="Conclusión" sheetId="5" r:id="rId1"/>
    <sheet name="Hoja1" sheetId="6" state="hidden" r:id="rId2"/>
  </sheets>
  <externalReferences>
    <externalReference r:id="rId3"/>
  </externalReferences>
  <definedNames>
    <definedName name="_xlnm._FilterDatabase" localSheetId="1" hidden="1">Hoja1!$A$1:$K$45</definedName>
  </definedNames>
  <calcPr calcId="191029"/>
</workbook>
</file>

<file path=xl/calcChain.xml><?xml version="1.0" encoding="utf-8"?>
<calcChain xmlns="http://schemas.openxmlformats.org/spreadsheetml/2006/main">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M8" i="5" l="1"/>
</calcChain>
</file>

<file path=xl/sharedStrings.xml><?xml version="1.0" encoding="utf-8"?>
<sst xmlns="http://schemas.openxmlformats.org/spreadsheetml/2006/main" count="255" uniqueCount="151">
  <si>
    <t>Componente del MECI asociado</t>
  </si>
  <si>
    <t>Lineamiento General por Componente</t>
  </si>
  <si>
    <t xml:space="preserve">No. </t>
  </si>
  <si>
    <t>Literal</t>
  </si>
  <si>
    <t>Requerimiento asociado al componente</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</si>
  <si>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</si>
  <si>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</si>
  <si>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</si>
  <si>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</si>
  <si>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</si>
  <si>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</si>
  <si>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</si>
  <si>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</si>
  <si>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</si>
  <si>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</si>
  <si>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</si>
  <si>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</si>
  <si>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</si>
  <si>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</si>
  <si>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</si>
  <si>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</si>
  <si>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</si>
  <si>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</si>
  <si>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</si>
  <si>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</si>
  <si>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</si>
  <si>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</si>
  <si>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</si>
  <si>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</si>
  <si>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</si>
  <si>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</si>
  <si>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</si>
  <si>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EVALUACION DEL RIESGO</t>
  </si>
  <si>
    <t>Toda entidad debe identificar, evaluar y gestionar eventos potenciales, tanto internos como externos, que puedan afectar el logro de los objetivos institucionales. Para el caso de su entidad indique si se cuenta con:</t>
  </si>
  <si>
    <t>Si su capacidad e infraestructura lo permite, identificación de riesgos asociados a las tecnologías de la información y las comunicaciones</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</si>
  <si>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</si>
  <si>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</si>
  <si>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</si>
  <si>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</si>
  <si>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</si>
  <si>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</si>
  <si>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</si>
  <si>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</si>
  <si>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</si>
  <si>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</si>
  <si>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</si>
  <si>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</si>
  <si>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</si>
  <si>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</si>
  <si>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</si>
  <si>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</si>
  <si>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</si>
  <si>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</si>
  <si>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</si>
  <si>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</si>
  <si>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</si>
  <si>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</si>
  <si>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</si>
  <si>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</si>
  <si>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</si>
  <si>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</si>
  <si>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</si>
  <si>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</si>
  <si>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</si>
  <si>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</si>
  <si>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</si>
  <si>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</si>
  <si>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</si>
  <si>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</si>
  <si>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</si>
  <si>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</si>
  <si>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</si>
  <si>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</si>
  <si>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 xml:space="preserve">Seguimiento al control </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</si>
  <si>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</si>
  <si>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</si>
  <si>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</si>
  <si>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</si>
  <si>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</si>
  <si>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</si>
  <si>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</si>
  <si>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</si>
  <si>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</si>
  <si>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</si>
  <si>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</si>
  <si>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</si>
  <si>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</si>
  <si>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</si>
  <si>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</si>
  <si>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</si>
  <si>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</si>
  <si>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</si>
  <si>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</si>
  <si>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</si>
  <si>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</si>
  <si>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</si>
  <si>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</si>
  <si>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</si>
  <si>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</si>
  <si>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</si>
  <si>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</si>
  <si>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</si>
  <si>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</si>
  <si>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</si>
  <si>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</si>
  <si>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</si>
  <si>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</si>
  <si>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</si>
  <si>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</si>
  <si>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</si>
  <si>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</si>
  <si>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</si>
  <si>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</si>
  <si>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</si>
  <si>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</si>
  <si>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</si>
  <si>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</si>
  <si>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</si>
  <si>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</si>
  <si>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</si>
  <si>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</si>
  <si>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</si>
  <si>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</si>
  <si>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</si>
  <si>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</si>
  <si>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</si>
  <si>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</si>
  <si>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</si>
  <si>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</si>
  <si>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</si>
  <si>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</si>
  <si>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</si>
  <si>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</si>
  <si>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</si>
  <si>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</si>
  <si>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</si>
  <si>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</si>
  <si>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</si>
  <si>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</si>
  <si>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</si>
  <si>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</si>
  <si>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SANATORIO DE CONTRATACION  ESE</t>
  </si>
  <si>
    <t xml:space="preserve">Mediante Resolución No. 460 del 10 de Junio del 2020, se determinaron las líneas de defensa para el Sanatorio, las cuales, nos permiten la toma de decisiones frente al control. Así mismo la entidad cuenta con una política de operación por procesos, con una política de administración de riesgos que acompañadas de metodologías, guías, protocolos y especialmente manuales de procesos y procedimientos, permiten la identificación de roles, alcances y responsabilidades asignadas a los diferentes servidores de la entidad. </t>
  </si>
  <si>
    <r>
      <rPr>
        <b/>
        <sz val="13"/>
        <color theme="1"/>
        <rFont val="Arial"/>
        <family val="2"/>
      </rPr>
      <t xml:space="preserve">FORTALEZAS:  </t>
    </r>
    <r>
      <rPr>
        <sz val="13"/>
        <color theme="1"/>
        <rFont val="Arial"/>
        <family val="2"/>
      </rPr>
      <t xml:space="preserve">1-  Existen políticas y procedimientos de control impartidos por la Gerencia, para la ejecución de las funciones asignadas al personal.
2-  A través de informes de Auditoria realizados por la OCI, se continúa evaluando la eficacia de los controles definidos e implementados en los procesos, generando recomendaciones que contribuyan en su efectividad.                                 
3-  Las líneas de defensa realizan monitoreo constante y comunica a la Alta Dirección el avance y estado del cumplimiento de los objetivos estratégicos, de acuerdo con las responsabilidades.
4-  La ESE SANATORIO DE CONTRATACION ESE., cuenta con actividades de control, que permiten realizar el respectivo seguimiento a los diferentes programas institucionales.                                                                                                  
</t>
    </r>
    <r>
      <rPr>
        <b/>
        <sz val="13"/>
        <color theme="1"/>
        <rFont val="Arial"/>
        <family val="2"/>
      </rPr>
      <t>DEBILIDAD</t>
    </r>
    <r>
      <rPr>
        <sz val="13"/>
        <color theme="1"/>
        <rFont val="Arial"/>
        <family val="2"/>
      </rPr>
      <t xml:space="preserve">:  Se requiere fortalecer actividades de control relevantes sobre las infraestructuras tecnologicas, los procesos de gestión de la seguridad y sobre los procesos de adquisición, desarrollo y mantenimiento de tecnologías.                                                                        </t>
    </r>
  </si>
  <si>
    <r>
      <rPr>
        <b/>
        <sz val="13"/>
        <color theme="1"/>
        <rFont val="Arial"/>
        <family val="2"/>
      </rPr>
      <t>FORTALEZAS:</t>
    </r>
    <r>
      <rPr>
        <sz val="13"/>
        <color theme="1"/>
        <rFont val="Arial"/>
        <family val="2"/>
      </rPr>
      <t xml:space="preserve">  1-  La Ese Sanatorio cuenta con un canal eficiente de PQRD como mecanismo de comunicación entre usuarios y entidad.                                                                                                   2-  En cuanto al eje de Información y Comunicación, se destaca el avance significativo en la documentación de la política de comunicaciones, la cual, permitirá fortalecer las acciones que se adelantan todos los años en materia de información y comunicación institucional.                                              3- Adicionalmente, el Sanatorio ha logrado fortalecer su presencia en redes sociales y ha dado impulso significativo a las relaciones de confianza con los ciudadanos, muestra de ello se destaca que en los últimos años se ha realizado la rendición de cuentas en vivo por las diferentes redes sociales, permitiendo la interacción con la ciudadania. 
</t>
    </r>
    <r>
      <rPr>
        <b/>
        <sz val="13"/>
        <color theme="1"/>
        <rFont val="Arial"/>
        <family val="2"/>
      </rPr>
      <t>DEBILIDADES</t>
    </r>
    <r>
      <rPr>
        <sz val="13"/>
        <color theme="1"/>
        <rFont val="Arial"/>
        <family val="2"/>
      </rPr>
      <t>:  1- No se encuentra documentado estrategias de comunicación para garantizar que la información y comunicación de la entidad se extienda a todos los niveles, para el cumplimiento de los objetivos institucionales.
2- El área de Tecnologías de la Información es percibida unicamente como responsable del soporte técnico y no como un área que puede aportar al planeamiento y gestión institucional.
3- La entidad no cuenta con ventanilla unica de correspondencia y lo ideal sería digital, de tal manera, que se haga seguimiento al documento recepcionado desde su inicio hasta  su disposición final  
4- No se cuenta con gestión documental electrónica
5- Se requiere actualizar las TRD Tablas de retención documental y elaborar las tablas de valoración documental TVD</t>
    </r>
  </si>
  <si>
    <t xml:space="preserve">Se puede concluir, que el Sanatorio de Contratación ha venido dando cumplimiento a lo establecido en la Ley 87 de 1993 y en sus decretos reglamentarios, utilizando el MECI y la implementación del Modelo Integrado de Planeación y Gestión, MIPG, como herramientas de control y de gestión que apoyan la mejora, el logro de los resultados y la toma de decisiones por parte de la Alta Dirección.  El Sistema de Control Interno cuenta con el respaldo de la Alta Dirección y el compromiso de los responsables de los procesos. En este mismo orden de ideas, cabe señalar que las actuaciones del Sanatorio se realizan optimizando los recursos empleados y generando un valor agregado que se traduce en la mejora continua de la Entidad. </t>
  </si>
  <si>
    <t>El Sanatorio de Contratación  viene trabajando los elementos del sistema de control interno, en él se observa una visión integral, una estructura organizacional flexible a los cambios, se definen los niveles de responsabilidad y de gestión, se tienen identificados los procesos y procedimientos que soportan toda la operación. Sin embargo, tenemos debilidad en la polítca de Información y comunicación. No se cuenta con recursos presupuestales ni tecnología avanzada. Al igual es necesario seguir trabajando en las acciones definidas en los planes de mejora suscritos por las áreas responsables, con el fin de avanzar en el mejoramiento de los procesos y controles  y en el fortalecimiento y sostenimiento del sistema de control interno.</t>
  </si>
  <si>
    <r>
      <rPr>
        <b/>
        <sz val="13"/>
        <color theme="1"/>
        <rFont val="Arial"/>
        <family val="2"/>
      </rPr>
      <t xml:space="preserve">FORTALEZAS: </t>
    </r>
    <r>
      <rPr>
        <sz val="13"/>
        <color theme="1"/>
        <rFont val="Arial"/>
        <family val="2"/>
      </rPr>
      <t xml:space="preserve"> 1. Se  aprobó el  plan  anual de auditorias internas de Gestión,  que permite evaluar el sistema de control interno, mediante auditorias internas. 
2. Se realiza seguimientos a los diferentes planes  de mejora e informes propios de Control Interno.  
3. Las actividades de monitoreo para el segundo semestre estuvo presente y funcionando. 
4.  Se cuenta con lineamientos definidos para el seguimiento y evaluación de la gestión.
5.   La oficina de control interno realiza evaluaciones, seguimientos y auditorias con base en el riesgo, las cuales, son comunicadas a la alta dirección, estableciendo planes de mejora que han permitido fortalecer el sistema de control interno.    
</t>
    </r>
    <r>
      <rPr>
        <b/>
        <sz val="13"/>
        <color theme="1"/>
        <rFont val="Arial"/>
        <family val="2"/>
      </rPr>
      <t xml:space="preserve">DEBILIDADES: </t>
    </r>
    <r>
      <rPr>
        <sz val="13"/>
        <color theme="1"/>
        <rFont val="Arial"/>
        <family val="2"/>
      </rPr>
      <t xml:space="preserve"> 1- Se requiere fortalecer las evaluaciones a los procesos y/o servicios tercerizados-
2- Se observa poco compromiso por parte de los lideres de los procesos frente a los planes de mejora suscritos como resultado de las auditorias realizadas por la OCI</t>
    </r>
  </si>
  <si>
    <t>01 DE JULIO DEL 2025  AL  30 DE DICIEMBRE 2025</t>
  </si>
  <si>
    <r>
      <rPr>
        <b/>
        <sz val="13"/>
        <rFont val="Arial"/>
        <family val="2"/>
      </rPr>
      <t>FORTALEZA</t>
    </r>
    <r>
      <rPr>
        <sz val="13"/>
        <rFont val="Arial"/>
        <family val="2"/>
      </rPr>
      <t xml:space="preserve">: 1- La entidad demuestra el compromiso con la integridad (valores) y principios del servicio público.  
2- La oficina de Control Interno realiza seguimiento cuatrimestral a los controles establecidos en los riesgos de cada proceso.                                                                       3- La Institución cuenta con documento actualizado de adopción del MECI y la implementación del MIPG.                                                                                                                                                 4- La Institución cuenta con planes y programas los cuales son monitoreados trimestralmente y se evalua su ejecución por parte de Gerencia y la Of. de Control Interno
</t>
    </r>
  </si>
  <si>
    <r>
      <rPr>
        <b/>
        <sz val="13"/>
        <color theme="1"/>
        <rFont val="Arial"/>
        <family val="2"/>
      </rPr>
      <t>FORTALEZA:</t>
    </r>
    <r>
      <rPr>
        <sz val="13"/>
        <color theme="1"/>
        <rFont val="Arial"/>
        <family val="2"/>
      </rPr>
      <t xml:space="preserve">  Existe liderazgo del equipo directivo y de los servidores de la ESE, en identificar, evaluar y gestionar eventos potenciales, tanto internos como externos, que puedan afectar el logro de los objetivos institucionales.           
</t>
    </r>
    <r>
      <rPr>
        <b/>
        <sz val="13"/>
        <color theme="1"/>
        <rFont val="Arial"/>
        <family val="2"/>
      </rPr>
      <t xml:space="preserve">                                                                                                                        
DEBILIDADES</t>
    </r>
    <r>
      <rPr>
        <sz val="13"/>
        <color theme="1"/>
        <rFont val="Arial"/>
        <family val="2"/>
      </rPr>
      <t xml:space="preserve">:  1- Cuenta con politicas y lineamientos definidos, sin embargo se debe actualizar la política de gestion del riesgo de acuerdo a la última version expedida por Función Publica y a su vez actualizar los mapas de riesgos institucionales. 
2- Se sugiere agregar a la Política de riesgos los lineamientos para las áreas tercerizadas que pueden afectar la prestación del servicio en el hospital.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</si>
</sst>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x14ac:knownFonts="1">
    <font>
      <sz val="11"/>
      <color theme="1"/>
      <name val="Calibri"/>
      <family val="2"/>
      <scheme val="minor"/>
    </font>
    <font>
      <b/>
      <sz val="12"/>
      <name val="Arial"/>
      <family val="2"/>
    </font>
    <font>
      <sz val="11"/>
      <color theme="1"/>
      <name val="Calibri"/>
      <family val="2"/>
      <scheme val="minor"/>
    </font>
    <font>
      <sz val="11"/>
      <color theme="0"/>
      <name val="Calibri"/>
      <family val="2"/>
      <scheme val="minor"/>
    </font>
    <font>
      <b/>
      <sz val="12"/>
      <color theme="0"/>
      <name val="Arial"/>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2"/>
      <color theme="0"/>
      <name val="Arial Narrow"/>
      <family val="2"/>
    </font>
    <font>
      <sz val="12"/>
      <color theme="1"/>
      <name val="Arial"/>
      <family val="2"/>
    </font>
    <font>
      <sz val="10"/>
      <color theme="1"/>
      <name val="Calibri"/>
      <family val="2"/>
      <scheme val="minor"/>
    </font>
    <font>
      <sz val="10"/>
      <name val="Arial"/>
      <family val="2"/>
    </font>
    <font>
      <sz val="12"/>
      <name val="Times New Roman"/>
      <family val="1"/>
    </font>
    <font>
      <b/>
      <sz val="20"/>
      <name val="Arial"/>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3"/>
      <name val="Arial"/>
      <family val="2"/>
    </font>
    <font>
      <sz val="13"/>
      <color theme="1"/>
      <name val="Calibri"/>
      <family val="2"/>
      <scheme val="minor"/>
    </font>
    <font>
      <sz val="13"/>
      <color theme="1"/>
      <name val="Arial"/>
      <family val="2"/>
    </font>
    <font>
      <b/>
      <sz val="13"/>
      <color theme="1"/>
      <name val="Arial"/>
      <family val="2"/>
    </font>
    <font>
      <b/>
      <sz val="13"/>
      <name val="Arial"/>
      <family val="2"/>
    </font>
  </fonts>
  <fills count="11">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s>
  <borders count="35">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9" fontId="2" fillId="0" borderId="0" applyFont="0" applyFill="0" applyBorder="0" applyAlignment="0" applyProtection="0"/>
    <xf numFmtId="0" fontId="17" fillId="0" borderId="0"/>
    <xf numFmtId="0" fontId="18" fillId="0" borderId="0"/>
    <xf numFmtId="0" fontId="19" fillId="0" borderId="0"/>
  </cellStyleXfs>
  <cellXfs count="96">
    <xf numFmtId="0" fontId="0" fillId="0" borderId="0" xfId="0"/>
    <xf numFmtId="0" fontId="0" fillId="3" borderId="0" xfId="0" applyFill="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0" fillId="3" borderId="0" xfId="0" applyFill="1" applyBorder="1"/>
    <xf numFmtId="0" fontId="5" fillId="3" borderId="0" xfId="0" applyFont="1" applyFill="1" applyBorder="1" applyAlignment="1">
      <alignment horizontal="center"/>
    </xf>
    <xf numFmtId="0" fontId="0" fillId="3" borderId="13" xfId="0" applyFill="1" applyBorder="1"/>
    <xf numFmtId="164" fontId="5" fillId="3" borderId="0" xfId="0" applyNumberFormat="1" applyFont="1" applyFill="1" applyBorder="1" applyAlignment="1">
      <alignment horizontal="center"/>
    </xf>
    <xf numFmtId="0" fontId="6" fillId="3" borderId="0" xfId="0" applyFont="1" applyFill="1" applyBorder="1" applyAlignment="1">
      <alignment vertical="center"/>
    </xf>
    <xf numFmtId="0" fontId="8" fillId="3" borderId="0" xfId="0" applyFont="1" applyFill="1" applyBorder="1" applyAlignment="1">
      <alignment horizontal="center" vertical="center"/>
    </xf>
    <xf numFmtId="0" fontId="9" fillId="3" borderId="0" xfId="0" applyFont="1" applyFill="1" applyBorder="1"/>
    <xf numFmtId="0" fontId="7" fillId="3" borderId="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0" xfId="0" applyFont="1" applyFill="1" applyBorder="1" applyAlignment="1">
      <alignment horizontal="center" vertical="center"/>
    </xf>
    <xf numFmtId="0" fontId="10" fillId="3" borderId="0" xfId="0" applyFont="1" applyFill="1" applyBorder="1" applyAlignment="1">
      <alignment wrapText="1"/>
    </xf>
    <xf numFmtId="0" fontId="11" fillId="3" borderId="0" xfId="0" applyFont="1" applyFill="1" applyAlignment="1">
      <alignment wrapText="1"/>
    </xf>
    <xf numFmtId="0" fontId="0" fillId="0" borderId="0" xfId="0" applyBorder="1"/>
    <xf numFmtId="0" fontId="4" fillId="0" borderId="0" xfId="0" applyFont="1" applyFill="1" applyBorder="1" applyAlignment="1">
      <alignment vertical="center"/>
    </xf>
    <xf numFmtId="9" fontId="1" fillId="0" borderId="0" xfId="0" applyNumberFormat="1" applyFont="1" applyFill="1" applyBorder="1" applyAlignment="1">
      <alignment vertical="center"/>
    </xf>
    <xf numFmtId="0" fontId="1" fillId="3" borderId="13" xfId="0" applyFont="1" applyFill="1" applyBorder="1" applyAlignment="1">
      <alignment vertical="center"/>
    </xf>
    <xf numFmtId="0" fontId="1" fillId="3" borderId="0" xfId="0" applyFont="1" applyFill="1" applyBorder="1" applyAlignment="1">
      <alignment vertical="center"/>
    </xf>
    <xf numFmtId="0" fontId="0" fillId="0" borderId="0" xfId="0" applyFill="1" applyBorder="1"/>
    <xf numFmtId="0" fontId="0" fillId="0" borderId="3" xfId="0" applyBorder="1"/>
    <xf numFmtId="0" fontId="4" fillId="3" borderId="0" xfId="0" applyFont="1" applyFill="1" applyBorder="1" applyAlignment="1">
      <alignment vertical="center"/>
    </xf>
    <xf numFmtId="0" fontId="1" fillId="3" borderId="0" xfId="0" applyFont="1" applyFill="1" applyBorder="1" applyAlignment="1">
      <alignment horizontal="left" vertical="center"/>
    </xf>
    <xf numFmtId="0" fontId="13" fillId="3" borderId="0" xfId="0" applyFont="1" applyFill="1" applyBorder="1" applyAlignment="1">
      <alignment vertical="center"/>
    </xf>
    <xf numFmtId="0" fontId="14" fillId="3" borderId="0" xfId="0" applyFont="1" applyFill="1" applyBorder="1"/>
    <xf numFmtId="0" fontId="0" fillId="3" borderId="24" xfId="0" applyFill="1" applyBorder="1"/>
    <xf numFmtId="0" fontId="0" fillId="3" borderId="25" xfId="0" applyFill="1" applyBorder="1"/>
    <xf numFmtId="0" fontId="0" fillId="3" borderId="26" xfId="0" applyFill="1" applyBorder="1"/>
    <xf numFmtId="0" fontId="16" fillId="0" borderId="0" xfId="0" applyFont="1" applyBorder="1" applyAlignment="1">
      <alignment horizontal="center" wrapText="1"/>
    </xf>
    <xf numFmtId="0" fontId="4" fillId="3" borderId="0" xfId="0" applyFont="1" applyFill="1" applyBorder="1" applyAlignment="1">
      <alignment horizontal="center" vertical="center" wrapText="1"/>
    </xf>
    <xf numFmtId="0" fontId="3" fillId="3" borderId="0" xfId="0" applyFont="1" applyFill="1" applyBorder="1"/>
    <xf numFmtId="0" fontId="4" fillId="3" borderId="0" xfId="0" applyFont="1" applyFill="1" applyBorder="1" applyAlignment="1">
      <alignment horizontal="left" vertical="center"/>
    </xf>
    <xf numFmtId="9" fontId="4" fillId="3" borderId="0" xfId="0" applyNumberFormat="1" applyFont="1" applyFill="1" applyBorder="1" applyAlignment="1">
      <alignment horizontal="center" vertical="center"/>
    </xf>
    <xf numFmtId="0" fontId="3" fillId="3" borderId="0" xfId="0" applyFont="1" applyFill="1" applyBorder="1" applyAlignment="1">
      <alignment horizontal="left"/>
    </xf>
    <xf numFmtId="0" fontId="7" fillId="8" borderId="3" xfId="0" applyFont="1" applyFill="1" applyBorder="1" applyAlignment="1">
      <alignment horizontal="center" vertical="center" wrapText="1"/>
    </xf>
    <xf numFmtId="0" fontId="23" fillId="0" borderId="0" xfId="0" applyFont="1" applyBorder="1" applyAlignment="1">
      <alignment horizontal="center" wrapText="1"/>
    </xf>
    <xf numFmtId="0" fontId="7" fillId="10"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24" fillId="2" borderId="3" xfId="0" applyFont="1" applyFill="1" applyBorder="1" applyAlignment="1">
      <alignment horizontal="center" vertical="center"/>
    </xf>
    <xf numFmtId="0" fontId="20" fillId="0" borderId="3" xfId="0" applyFont="1" applyFill="1" applyBorder="1" applyAlignment="1">
      <alignment horizontal="center" vertical="center"/>
    </xf>
    <xf numFmtId="0" fontId="26" fillId="0" borderId="0" xfId="0" applyFont="1" applyBorder="1" applyAlignment="1">
      <alignment horizontal="center"/>
    </xf>
    <xf numFmtId="0" fontId="25" fillId="7" borderId="23" xfId="0" applyFont="1" applyFill="1" applyBorder="1" applyAlignment="1">
      <alignment horizontal="center" vertical="center" wrapText="1"/>
    </xf>
    <xf numFmtId="0" fontId="20" fillId="0" borderId="0" xfId="0" applyFont="1" applyFill="1" applyBorder="1" applyAlignment="1">
      <alignment horizontal="center" vertical="center" wrapText="1"/>
    </xf>
    <xf numFmtId="9" fontId="20" fillId="2" borderId="18" xfId="0" applyNumberFormat="1" applyFont="1" applyFill="1" applyBorder="1" applyAlignment="1" applyProtection="1">
      <alignment horizontal="center" vertical="center"/>
      <protection hidden="1"/>
    </xf>
    <xf numFmtId="0" fontId="20" fillId="0" borderId="3" xfId="0" applyFont="1" applyFill="1" applyBorder="1" applyAlignment="1" applyProtection="1">
      <alignment horizontal="center" vertical="center"/>
      <protection hidden="1"/>
    </xf>
    <xf numFmtId="9" fontId="12" fillId="9" borderId="3" xfId="0" applyNumberFormat="1" applyFont="1" applyFill="1" applyBorder="1" applyAlignment="1" applyProtection="1">
      <alignment horizontal="center" vertical="center"/>
      <protection hidden="1"/>
    </xf>
    <xf numFmtId="49" fontId="28" fillId="3" borderId="2" xfId="0" applyNumberFormat="1" applyFont="1" applyFill="1" applyBorder="1" applyAlignment="1" applyProtection="1">
      <alignment horizontal="center" vertical="center" wrapText="1"/>
      <protection locked="0"/>
    </xf>
    <xf numFmtId="49" fontId="28" fillId="3" borderId="3" xfId="0" applyNumberFormat="1" applyFont="1" applyFill="1" applyBorder="1" applyAlignment="1" applyProtection="1">
      <alignment horizontal="center" vertical="center" wrapText="1"/>
      <protection locked="0"/>
    </xf>
    <xf numFmtId="49" fontId="28" fillId="3" borderId="4" xfId="0" applyNumberFormat="1" applyFont="1" applyFill="1" applyBorder="1" applyAlignment="1" applyProtection="1">
      <alignment horizontal="center" vertical="center" wrapText="1"/>
      <protection locked="0"/>
    </xf>
    <xf numFmtId="49" fontId="15" fillId="4" borderId="6" xfId="0" applyNumberFormat="1" applyFont="1" applyFill="1" applyBorder="1" applyAlignment="1" applyProtection="1">
      <alignment horizontal="center" vertical="center" wrapText="1"/>
      <protection hidden="1"/>
    </xf>
    <xf numFmtId="0" fontId="15" fillId="4" borderId="6" xfId="0" applyFont="1" applyFill="1" applyBorder="1" applyAlignment="1" applyProtection="1">
      <alignment horizontal="center" vertical="center" wrapText="1"/>
      <protection hidden="1"/>
    </xf>
    <xf numFmtId="0" fontId="15" fillId="4" borderId="8" xfId="0" applyFont="1" applyFill="1" applyBorder="1" applyAlignment="1" applyProtection="1">
      <alignment horizontal="center" vertical="center" wrapText="1"/>
      <protection hidden="1"/>
    </xf>
    <xf numFmtId="0" fontId="15" fillId="4" borderId="28"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22" fillId="3" borderId="33" xfId="0" applyNumberFormat="1" applyFont="1" applyFill="1" applyBorder="1" applyAlignment="1">
      <alignment horizontal="left" vertical="center" wrapText="1"/>
    </xf>
    <xf numFmtId="49" fontId="22" fillId="3" borderId="3" xfId="0" applyNumberFormat="1" applyFont="1" applyFill="1" applyBorder="1" applyAlignment="1">
      <alignment horizontal="left" vertical="center" wrapText="1"/>
    </xf>
    <xf numFmtId="49" fontId="22" fillId="3" borderId="34" xfId="0" applyNumberFormat="1" applyFont="1" applyFill="1" applyBorder="1" applyAlignment="1">
      <alignment horizontal="left" vertical="center" wrapText="1"/>
    </xf>
    <xf numFmtId="49" fontId="22" fillId="3" borderId="4" xfId="0" applyNumberFormat="1" applyFont="1" applyFill="1" applyBorder="1" applyAlignment="1">
      <alignment horizontal="left" vertical="center" wrapText="1"/>
    </xf>
    <xf numFmtId="0" fontId="24" fillId="2" borderId="6"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9" fillId="3" borderId="3" xfId="0" applyFont="1" applyFill="1" applyBorder="1" applyAlignment="1" applyProtection="1">
      <alignment horizontal="center" vertical="center"/>
      <protection locked="0"/>
    </xf>
    <xf numFmtId="164" fontId="29" fillId="3" borderId="14" xfId="0" applyNumberFormat="1" applyFont="1" applyFill="1" applyBorder="1" applyAlignment="1" applyProtection="1">
      <alignment horizontal="center" vertical="center"/>
      <protection locked="0"/>
    </xf>
    <xf numFmtId="164" fontId="29" fillId="3" borderId="15" xfId="0" applyNumberFormat="1" applyFont="1" applyFill="1" applyBorder="1" applyAlignment="1" applyProtection="1">
      <alignment horizontal="center" vertical="center"/>
      <protection locked="0"/>
    </xf>
    <xf numFmtId="164" fontId="29" fillId="3" borderId="7" xfId="0" applyNumberFormat="1" applyFont="1" applyFill="1" applyBorder="1" applyAlignment="1" applyProtection="1">
      <alignment horizontal="center" vertical="center"/>
      <protection locked="0"/>
    </xf>
    <xf numFmtId="0" fontId="25" fillId="2" borderId="16"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49" fontId="22" fillId="3" borderId="32" xfId="0" applyNumberFormat="1" applyFont="1" applyFill="1" applyBorder="1" applyAlignment="1">
      <alignment horizontal="left" vertical="center" wrapText="1"/>
    </xf>
    <xf numFmtId="49" fontId="22" fillId="3" borderId="2" xfId="0" applyNumberFormat="1" applyFont="1" applyFill="1" applyBorder="1" applyAlignment="1">
      <alignment horizontal="left" vertical="center" wrapText="1"/>
    </xf>
    <xf numFmtId="49" fontId="21" fillId="3" borderId="2" xfId="0" applyNumberFormat="1" applyFont="1" applyFill="1" applyBorder="1" applyAlignment="1" applyProtection="1">
      <alignment horizontal="left" vertical="center" wrapText="1"/>
      <protection locked="0"/>
    </xf>
    <xf numFmtId="49" fontId="21" fillId="3" borderId="29" xfId="0" applyNumberFormat="1" applyFont="1" applyFill="1" applyBorder="1" applyAlignment="1" applyProtection="1">
      <alignment horizontal="left" vertical="center" wrapText="1"/>
      <protection locked="0"/>
    </xf>
    <xf numFmtId="49" fontId="21" fillId="3" borderId="3" xfId="0" applyNumberFormat="1" applyFont="1" applyFill="1" applyBorder="1" applyAlignment="1" applyProtection="1">
      <alignment horizontal="left" vertical="center" wrapText="1"/>
      <protection locked="0"/>
    </xf>
    <xf numFmtId="49" fontId="21" fillId="3" borderId="30" xfId="0" applyNumberFormat="1" applyFont="1" applyFill="1" applyBorder="1" applyAlignment="1" applyProtection="1">
      <alignment horizontal="left" vertical="center" wrapText="1"/>
      <protection locked="0"/>
    </xf>
    <xf numFmtId="49" fontId="21" fillId="3" borderId="4" xfId="0" applyNumberFormat="1" applyFont="1" applyFill="1" applyBorder="1" applyAlignment="1" applyProtection="1">
      <alignment horizontal="left" vertical="center" wrapText="1"/>
      <protection locked="0"/>
    </xf>
    <xf numFmtId="49" fontId="21" fillId="3" borderId="31" xfId="0" applyNumberFormat="1" applyFont="1" applyFill="1" applyBorder="1" applyAlignment="1" applyProtection="1">
      <alignment horizontal="left" vertical="center" wrapText="1"/>
      <protection locked="0"/>
    </xf>
    <xf numFmtId="0" fontId="32" fillId="0" borderId="16"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2" fillId="0" borderId="17" xfId="0" applyFont="1" applyBorder="1" applyAlignment="1" applyProtection="1">
      <alignment horizontal="left" vertical="center" wrapText="1"/>
      <protection locked="0"/>
    </xf>
    <xf numFmtId="0" fontId="25" fillId="7" borderId="0" xfId="0" applyFont="1" applyFill="1" applyBorder="1" applyAlignment="1">
      <alignment horizontal="center" vertical="center" wrapText="1"/>
    </xf>
    <xf numFmtId="0" fontId="30" fillId="0" borderId="16"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left" vertical="center"/>
      <protection locked="0"/>
    </xf>
    <xf numFmtId="0" fontId="30" fillId="0" borderId="17" xfId="0" applyFont="1" applyFill="1" applyBorder="1" applyAlignment="1" applyProtection="1">
      <alignment horizontal="left" vertical="center"/>
      <protection locked="0"/>
    </xf>
    <xf numFmtId="0" fontId="0" fillId="0" borderId="27" xfId="0" applyBorder="1" applyAlignment="1">
      <alignment horizontal="center"/>
    </xf>
    <xf numFmtId="0" fontId="31" fillId="0" borderId="1" xfId="0" applyFont="1" applyBorder="1" applyAlignment="1">
      <alignment horizontal="center"/>
    </xf>
    <xf numFmtId="0" fontId="0" fillId="0" borderId="1" xfId="0" applyBorder="1" applyAlignment="1">
      <alignment horizontal="center"/>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12">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topLeftCell="A19" zoomScale="40" zoomScaleNormal="40" workbookViewId="0">
      <selection activeCell="I28" sqref="I28:M28"/>
    </sheetView>
  </sheetViews>
  <sheetFormatPr baseColWidth="10" defaultColWidth="11.44140625" defaultRowHeight="14.4" x14ac:dyDescent="0.3"/>
  <cols>
    <col min="1" max="1" width="4.44140625" customWidth="1"/>
    <col min="3" max="3" width="35.5546875" customWidth="1"/>
    <col min="4" max="4" width="13" customWidth="1"/>
    <col min="5" max="5" width="43.33203125" customWidth="1"/>
    <col min="7" max="7" width="33.88671875" customWidth="1"/>
    <col min="9" max="9" width="92.33203125" customWidth="1"/>
    <col min="13" max="13" width="29" customWidth="1"/>
  </cols>
  <sheetData>
    <row r="1" spans="1:17" s="1" customFormat="1" x14ac:dyDescent="0.3"/>
    <row r="2" spans="1:17" ht="15" thickBot="1" x14ac:dyDescent="0.35">
      <c r="A2" s="1"/>
      <c r="B2" s="1"/>
      <c r="C2" s="1"/>
      <c r="D2" s="1"/>
      <c r="E2" s="1"/>
      <c r="F2" s="1"/>
      <c r="G2" s="1"/>
      <c r="H2" s="1"/>
      <c r="I2" s="1"/>
      <c r="J2" s="1"/>
      <c r="K2" s="1"/>
      <c r="L2" s="1"/>
      <c r="M2" s="1"/>
      <c r="N2" s="1"/>
      <c r="O2" s="1"/>
      <c r="P2" s="1"/>
      <c r="Q2" s="1"/>
    </row>
    <row r="3" spans="1:17" ht="15" thickTop="1" x14ac:dyDescent="0.3">
      <c r="A3" s="1"/>
      <c r="B3" s="2"/>
      <c r="C3" s="3"/>
      <c r="D3" s="3"/>
      <c r="E3" s="3"/>
      <c r="F3" s="3"/>
      <c r="G3" s="3"/>
      <c r="H3" s="3"/>
      <c r="I3" s="3"/>
      <c r="J3" s="3"/>
      <c r="K3" s="3"/>
      <c r="L3" s="3"/>
      <c r="M3" s="3"/>
      <c r="N3" s="3"/>
      <c r="O3" s="3"/>
      <c r="P3" s="4"/>
      <c r="Q3" s="1"/>
    </row>
    <row r="4" spans="1:17" x14ac:dyDescent="0.3">
      <c r="A4" s="1"/>
      <c r="B4" s="5"/>
      <c r="C4" s="6"/>
      <c r="D4" s="6"/>
      <c r="E4" s="66" t="s">
        <v>74</v>
      </c>
      <c r="F4" s="68" t="s">
        <v>141</v>
      </c>
      <c r="G4" s="68"/>
      <c r="H4" s="68"/>
      <c r="I4" s="68"/>
      <c r="J4" s="68"/>
      <c r="K4" s="68"/>
      <c r="L4" s="68"/>
      <c r="M4" s="68"/>
      <c r="N4" s="7"/>
      <c r="O4" s="7"/>
      <c r="P4" s="8"/>
      <c r="Q4" s="1"/>
    </row>
    <row r="5" spans="1:17" ht="45.75" customHeight="1" x14ac:dyDescent="0.3">
      <c r="A5" s="1"/>
      <c r="B5" s="5"/>
      <c r="C5" s="6"/>
      <c r="D5" s="6"/>
      <c r="E5" s="67"/>
      <c r="F5" s="68"/>
      <c r="G5" s="68"/>
      <c r="H5" s="68"/>
      <c r="I5" s="68"/>
      <c r="J5" s="68"/>
      <c r="K5" s="68"/>
      <c r="L5" s="68"/>
      <c r="M5" s="68"/>
      <c r="N5" s="7"/>
      <c r="O5" s="7"/>
      <c r="P5" s="8"/>
      <c r="Q5" s="1"/>
    </row>
    <row r="6" spans="1:17" ht="66.75" customHeight="1" x14ac:dyDescent="0.3">
      <c r="A6" s="1"/>
      <c r="B6" s="5"/>
      <c r="C6" s="6"/>
      <c r="D6" s="6"/>
      <c r="E6" s="44" t="s">
        <v>75</v>
      </c>
      <c r="F6" s="69" t="s">
        <v>148</v>
      </c>
      <c r="G6" s="70"/>
      <c r="H6" s="70"/>
      <c r="I6" s="70"/>
      <c r="J6" s="70"/>
      <c r="K6" s="70"/>
      <c r="L6" s="70"/>
      <c r="M6" s="71"/>
      <c r="N6" s="9"/>
      <c r="O6" s="9"/>
      <c r="P6" s="8"/>
      <c r="Q6" s="1"/>
    </row>
    <row r="7" spans="1:17" ht="15" thickBot="1" x14ac:dyDescent="0.35">
      <c r="A7" s="1"/>
      <c r="B7" s="5"/>
      <c r="C7" s="6"/>
      <c r="D7" s="6"/>
      <c r="E7" s="10"/>
      <c r="F7" s="9"/>
      <c r="G7" s="9"/>
      <c r="H7" s="9"/>
      <c r="I7" s="9"/>
      <c r="J7" s="9"/>
      <c r="K7" s="9"/>
      <c r="L7" s="9"/>
      <c r="M7" s="6"/>
      <c r="N7" s="6"/>
      <c r="O7" s="6"/>
      <c r="P7" s="8"/>
      <c r="Q7" s="1"/>
    </row>
    <row r="8" spans="1:17" ht="97.5" customHeight="1" thickBot="1" x14ac:dyDescent="0.35">
      <c r="A8" s="1"/>
      <c r="B8" s="5"/>
      <c r="C8" s="6"/>
      <c r="D8" s="6"/>
      <c r="E8" s="6"/>
      <c r="F8" s="6"/>
      <c r="G8" s="6"/>
      <c r="H8" s="6"/>
      <c r="I8" s="72" t="s">
        <v>76</v>
      </c>
      <c r="J8" s="73"/>
      <c r="K8" s="74"/>
      <c r="L8" s="6"/>
      <c r="M8" s="49" t="e">
        <f>+AVERAGE(G26,G28,G30,G32,G34)</f>
        <v>#REF!</v>
      </c>
      <c r="N8" s="11"/>
      <c r="O8" s="11"/>
      <c r="P8" s="8"/>
      <c r="Q8" s="1"/>
    </row>
    <row r="9" spans="1:17" ht="15.6" x14ac:dyDescent="0.3">
      <c r="A9" s="1"/>
      <c r="B9" s="5"/>
      <c r="C9" s="6"/>
      <c r="D9" s="6"/>
      <c r="E9" s="6"/>
      <c r="F9" s="6"/>
      <c r="G9" s="6"/>
      <c r="H9" s="6"/>
      <c r="I9" s="6"/>
      <c r="J9" s="6"/>
      <c r="K9" s="6"/>
      <c r="L9" s="6"/>
      <c r="M9" s="12"/>
      <c r="N9" s="12"/>
      <c r="O9" s="12"/>
      <c r="P9" s="8"/>
      <c r="Q9" s="1"/>
    </row>
    <row r="10" spans="1:17" x14ac:dyDescent="0.3">
      <c r="A10" s="1"/>
      <c r="B10" s="5"/>
      <c r="C10" s="6"/>
      <c r="D10" s="6"/>
      <c r="E10" s="6"/>
      <c r="F10" s="6"/>
      <c r="G10" s="6"/>
      <c r="H10" s="6"/>
      <c r="I10" s="6"/>
      <c r="J10" s="6"/>
      <c r="K10" s="6"/>
      <c r="L10" s="6"/>
      <c r="M10" s="6"/>
      <c r="N10" s="6"/>
      <c r="O10" s="6"/>
      <c r="P10" s="8"/>
      <c r="Q10" s="1"/>
    </row>
    <row r="11" spans="1:17" x14ac:dyDescent="0.3">
      <c r="A11" s="1"/>
      <c r="B11" s="5"/>
      <c r="C11" s="6"/>
      <c r="D11" s="6"/>
      <c r="E11" s="6"/>
      <c r="F11" s="6"/>
      <c r="G11" s="6"/>
      <c r="H11" s="6"/>
      <c r="I11" s="6"/>
      <c r="J11" s="6"/>
      <c r="K11" s="6"/>
      <c r="L11" s="6"/>
      <c r="M11" s="6"/>
      <c r="N11" s="6"/>
      <c r="O11" s="6"/>
      <c r="P11" s="8"/>
      <c r="Q11" s="1"/>
    </row>
    <row r="12" spans="1:17" x14ac:dyDescent="0.3">
      <c r="A12" s="1"/>
      <c r="B12" s="5"/>
      <c r="C12" s="6"/>
      <c r="D12" s="6"/>
      <c r="E12" s="6"/>
      <c r="F12" s="6"/>
      <c r="G12" s="6"/>
      <c r="H12" s="6"/>
      <c r="I12" s="6"/>
      <c r="J12" s="6"/>
      <c r="K12" s="6"/>
      <c r="L12" s="6"/>
      <c r="M12" s="6"/>
      <c r="N12" s="6"/>
      <c r="O12" s="6"/>
      <c r="P12" s="8"/>
      <c r="Q12" s="1"/>
    </row>
    <row r="13" spans="1:17" x14ac:dyDescent="0.3">
      <c r="A13" s="1"/>
      <c r="B13" s="5"/>
      <c r="C13" s="6"/>
      <c r="D13" s="6"/>
      <c r="E13" s="6"/>
      <c r="F13" s="6"/>
      <c r="G13" s="6"/>
      <c r="H13" s="6"/>
      <c r="I13" s="6"/>
      <c r="J13" s="6"/>
      <c r="K13" s="6"/>
      <c r="L13" s="6"/>
      <c r="M13" s="6"/>
      <c r="N13" s="6"/>
      <c r="O13" s="6"/>
      <c r="P13" s="8"/>
      <c r="Q13" s="1"/>
    </row>
    <row r="14" spans="1:17" x14ac:dyDescent="0.3">
      <c r="A14" s="1"/>
      <c r="B14" s="5"/>
      <c r="C14" s="6"/>
      <c r="D14" s="6"/>
      <c r="E14" s="6"/>
      <c r="F14" s="6"/>
      <c r="G14" s="6"/>
      <c r="H14" s="6"/>
      <c r="I14" s="6"/>
      <c r="J14" s="6"/>
      <c r="K14" s="6"/>
      <c r="L14" s="6"/>
      <c r="M14" s="6"/>
      <c r="N14" s="6"/>
      <c r="O14" s="6"/>
      <c r="P14" s="8"/>
      <c r="Q14" s="1"/>
    </row>
    <row r="15" spans="1:17" x14ac:dyDescent="0.3">
      <c r="A15" s="1"/>
      <c r="B15" s="5"/>
      <c r="C15" s="6"/>
      <c r="D15" s="6"/>
      <c r="E15" s="6"/>
      <c r="F15" s="6"/>
      <c r="G15" s="6"/>
      <c r="H15" s="6"/>
      <c r="I15" s="6"/>
      <c r="J15" s="6"/>
      <c r="K15" s="6"/>
      <c r="L15" s="6"/>
      <c r="M15" s="6"/>
      <c r="N15" s="6"/>
      <c r="O15" s="6"/>
      <c r="P15" s="8"/>
      <c r="Q15" s="1"/>
    </row>
    <row r="16" spans="1:17" x14ac:dyDescent="0.3">
      <c r="A16" s="1"/>
      <c r="B16" s="5"/>
      <c r="C16" s="6"/>
      <c r="D16" s="6"/>
      <c r="E16" s="6"/>
      <c r="F16" s="6"/>
      <c r="G16" s="6"/>
      <c r="H16" s="6"/>
      <c r="I16" s="6"/>
      <c r="J16" s="6"/>
      <c r="K16" s="6"/>
      <c r="L16" s="6"/>
      <c r="M16" s="6"/>
      <c r="N16" s="6"/>
      <c r="O16" s="6"/>
      <c r="P16" s="8"/>
      <c r="Q16" s="1"/>
    </row>
    <row r="17" spans="1:17" x14ac:dyDescent="0.3">
      <c r="A17" s="1"/>
      <c r="B17" s="5"/>
      <c r="C17" s="6"/>
      <c r="D17" s="6"/>
      <c r="E17" s="6"/>
      <c r="F17" s="6"/>
      <c r="G17" s="6"/>
      <c r="H17" s="6"/>
      <c r="I17" s="6"/>
      <c r="J17" s="6"/>
      <c r="K17" s="6"/>
      <c r="L17" s="6"/>
      <c r="M17" s="6"/>
      <c r="N17" s="6"/>
      <c r="O17" s="6"/>
      <c r="P17" s="8"/>
      <c r="Q17" s="1"/>
    </row>
    <row r="18" spans="1:17" ht="22.8" x14ac:dyDescent="0.3">
      <c r="A18" s="1"/>
      <c r="B18" s="5"/>
      <c r="C18" s="75" t="s">
        <v>77</v>
      </c>
      <c r="D18" s="76"/>
      <c r="E18" s="76"/>
      <c r="F18" s="76"/>
      <c r="G18" s="76"/>
      <c r="H18" s="76"/>
      <c r="I18" s="76"/>
      <c r="J18" s="76"/>
      <c r="K18" s="76"/>
      <c r="L18" s="76"/>
      <c r="M18" s="77"/>
      <c r="N18" s="13"/>
      <c r="O18" s="13"/>
      <c r="P18" s="8"/>
      <c r="Q18" s="1"/>
    </row>
    <row r="19" spans="1:17" ht="16.2" thickBot="1" x14ac:dyDescent="0.35">
      <c r="A19" s="1"/>
      <c r="B19" s="5"/>
      <c r="C19" s="14"/>
      <c r="D19" s="14"/>
      <c r="E19" s="14"/>
      <c r="F19" s="14"/>
      <c r="G19" s="14"/>
      <c r="H19" s="14"/>
      <c r="I19" s="14"/>
      <c r="J19" s="14"/>
      <c r="K19" s="14"/>
      <c r="L19" s="14"/>
      <c r="M19" s="14"/>
      <c r="N19" s="15"/>
      <c r="O19" s="15"/>
      <c r="P19" s="8"/>
      <c r="Q19" s="1"/>
    </row>
    <row r="20" spans="1:17" ht="150" customHeight="1" x14ac:dyDescent="0.3">
      <c r="A20" s="1"/>
      <c r="B20" s="5"/>
      <c r="C20" s="78" t="s">
        <v>78</v>
      </c>
      <c r="D20" s="79"/>
      <c r="E20" s="52" t="s">
        <v>42</v>
      </c>
      <c r="F20" s="80" t="s">
        <v>146</v>
      </c>
      <c r="G20" s="80"/>
      <c r="H20" s="80"/>
      <c r="I20" s="80"/>
      <c r="J20" s="80"/>
      <c r="K20" s="80"/>
      <c r="L20" s="80"/>
      <c r="M20" s="81"/>
      <c r="N20" s="15"/>
      <c r="O20" s="15"/>
      <c r="P20" s="8"/>
      <c r="Q20" s="1"/>
    </row>
    <row r="21" spans="1:17" ht="126.75" customHeight="1" x14ac:dyDescent="0.3">
      <c r="A21" s="1"/>
      <c r="B21" s="5"/>
      <c r="C21" s="62" t="s">
        <v>79</v>
      </c>
      <c r="D21" s="63"/>
      <c r="E21" s="53" t="s">
        <v>11</v>
      </c>
      <c r="F21" s="82" t="s">
        <v>145</v>
      </c>
      <c r="G21" s="82"/>
      <c r="H21" s="82"/>
      <c r="I21" s="82"/>
      <c r="J21" s="82"/>
      <c r="K21" s="82"/>
      <c r="L21" s="82"/>
      <c r="M21" s="83"/>
      <c r="N21" s="15"/>
      <c r="O21" s="15"/>
      <c r="P21" s="8"/>
      <c r="Q21" s="1"/>
    </row>
    <row r="22" spans="1:17" ht="151.5" customHeight="1" thickBot="1" x14ac:dyDescent="0.35">
      <c r="A22" s="1"/>
      <c r="B22" s="5"/>
      <c r="C22" s="64" t="s">
        <v>80</v>
      </c>
      <c r="D22" s="65"/>
      <c r="E22" s="54" t="s">
        <v>11</v>
      </c>
      <c r="F22" s="84" t="s">
        <v>142</v>
      </c>
      <c r="G22" s="84"/>
      <c r="H22" s="84"/>
      <c r="I22" s="84"/>
      <c r="J22" s="84"/>
      <c r="K22" s="84"/>
      <c r="L22" s="84"/>
      <c r="M22" s="85"/>
      <c r="N22" s="15"/>
      <c r="O22" s="15"/>
      <c r="P22" s="8"/>
      <c r="Q22" s="1"/>
    </row>
    <row r="23" spans="1:17" x14ac:dyDescent="0.3">
      <c r="A23" s="1"/>
      <c r="B23" s="5"/>
      <c r="C23" s="6"/>
      <c r="D23" s="6"/>
      <c r="E23" s="6"/>
      <c r="F23" s="6"/>
      <c r="G23" s="16"/>
      <c r="H23" s="6"/>
      <c r="I23" s="6"/>
      <c r="J23" s="6"/>
      <c r="K23" s="6"/>
      <c r="L23" s="6"/>
      <c r="M23" s="6"/>
      <c r="N23" s="6"/>
      <c r="O23" s="6"/>
      <c r="P23" s="8"/>
      <c r="Q23" s="1"/>
    </row>
    <row r="24" spans="1:17" ht="73.8" x14ac:dyDescent="0.3">
      <c r="A24" s="1"/>
      <c r="B24" s="5"/>
      <c r="C24" s="47" t="s">
        <v>81</v>
      </c>
      <c r="D24" s="48"/>
      <c r="E24" s="47" t="s">
        <v>82</v>
      </c>
      <c r="F24" s="48"/>
      <c r="G24" s="47" t="s">
        <v>83</v>
      </c>
      <c r="H24" s="48"/>
      <c r="I24" s="89" t="s">
        <v>84</v>
      </c>
      <c r="J24" s="89"/>
      <c r="K24" s="89"/>
      <c r="L24" s="89"/>
      <c r="M24" s="89"/>
      <c r="N24" s="33"/>
      <c r="O24" s="33"/>
      <c r="P24" s="8"/>
      <c r="Q24" s="17"/>
    </row>
    <row r="25" spans="1:17" ht="13.5" customHeight="1" thickBot="1" x14ac:dyDescent="0.35">
      <c r="A25" s="1"/>
      <c r="B25" s="5"/>
      <c r="C25" s="32"/>
      <c r="D25" s="18"/>
      <c r="E25" s="18"/>
      <c r="F25" s="18"/>
      <c r="G25" s="18"/>
      <c r="H25" s="18"/>
      <c r="I25" s="93"/>
      <c r="J25" s="93"/>
      <c r="K25" s="93"/>
      <c r="L25" s="93"/>
      <c r="M25" s="93"/>
      <c r="N25" s="34"/>
      <c r="O25" s="34"/>
      <c r="P25" s="8"/>
      <c r="Q25" s="1"/>
    </row>
    <row r="26" spans="1:17" ht="108" customHeight="1" thickBot="1" x14ac:dyDescent="0.35">
      <c r="A26" s="1"/>
      <c r="B26" s="5"/>
      <c r="C26" s="38" t="s">
        <v>5</v>
      </c>
      <c r="D26" s="19"/>
      <c r="E26" s="50" t="e">
        <f>+IF(Hoja1!K2&gt;=0.5,"Si","No")</f>
        <v>#REF!</v>
      </c>
      <c r="F26" s="20"/>
      <c r="G26" s="51" t="e">
        <f>+Hoja1!K2</f>
        <v>#REF!</v>
      </c>
      <c r="H26" s="20"/>
      <c r="I26" s="90" t="s">
        <v>149</v>
      </c>
      <c r="J26" s="91"/>
      <c r="K26" s="91"/>
      <c r="L26" s="91"/>
      <c r="M26" s="92"/>
      <c r="N26" s="35"/>
      <c r="O26" s="36"/>
      <c r="P26" s="21"/>
      <c r="Q26" s="22"/>
    </row>
    <row r="27" spans="1:17" ht="26.4" thickBot="1" x14ac:dyDescent="0.55000000000000004">
      <c r="A27" s="1"/>
      <c r="B27" s="5"/>
      <c r="C27" s="39"/>
      <c r="D27" s="23"/>
      <c r="E27" s="46"/>
      <c r="F27" s="18"/>
      <c r="G27" s="24"/>
      <c r="H27" s="18"/>
      <c r="I27" s="94"/>
      <c r="J27" s="94"/>
      <c r="K27" s="94"/>
      <c r="L27" s="94"/>
      <c r="M27" s="94"/>
      <c r="N27" s="37"/>
      <c r="O27" s="37"/>
      <c r="P27" s="8"/>
      <c r="Q27" s="1"/>
    </row>
    <row r="28" spans="1:17" ht="140.25" customHeight="1" thickBot="1" x14ac:dyDescent="0.35">
      <c r="A28" s="1"/>
      <c r="B28" s="5"/>
      <c r="C28" s="40" t="s">
        <v>85</v>
      </c>
      <c r="D28" s="19"/>
      <c r="E28" s="50" t="e">
        <f>+IF(Hoja1!K14&gt;=0.5,"Si","No")</f>
        <v>#REF!</v>
      </c>
      <c r="F28" s="18"/>
      <c r="G28" s="51" t="e">
        <f>+Hoja1!K14</f>
        <v>#REF!</v>
      </c>
      <c r="H28" s="18"/>
      <c r="I28" s="86" t="s">
        <v>150</v>
      </c>
      <c r="J28" s="87"/>
      <c r="K28" s="87"/>
      <c r="L28" s="87"/>
      <c r="M28" s="88"/>
      <c r="N28" s="35"/>
      <c r="O28" s="35"/>
      <c r="P28" s="8"/>
      <c r="Q28" s="1"/>
    </row>
    <row r="29" spans="1:17" ht="26.4" thickBot="1" x14ac:dyDescent="0.55000000000000004">
      <c r="A29" s="1"/>
      <c r="B29" s="5"/>
      <c r="C29" s="39"/>
      <c r="D29" s="23"/>
      <c r="E29" s="46"/>
      <c r="F29" s="18"/>
      <c r="G29" s="24"/>
      <c r="H29" s="18"/>
      <c r="I29" s="95"/>
      <c r="J29" s="95"/>
      <c r="K29" s="95"/>
      <c r="L29" s="95"/>
      <c r="M29" s="95"/>
      <c r="N29" s="37"/>
      <c r="O29" s="37"/>
      <c r="P29" s="8"/>
      <c r="Q29" s="1"/>
    </row>
    <row r="30" spans="1:17" ht="207.75" customHeight="1" thickBot="1" x14ac:dyDescent="0.35">
      <c r="A30" s="1"/>
      <c r="B30" s="5"/>
      <c r="C30" s="41" t="s">
        <v>86</v>
      </c>
      <c r="D30" s="19"/>
      <c r="E30" s="50" t="e">
        <f>+IF(Hoja1!K24&gt;=0.5,"Si","No")</f>
        <v>#REF!</v>
      </c>
      <c r="F30" s="18"/>
      <c r="G30" s="51" t="e">
        <f>+Hoja1!K24</f>
        <v>#REF!</v>
      </c>
      <c r="H30" s="18"/>
      <c r="I30" s="86" t="s">
        <v>143</v>
      </c>
      <c r="J30" s="87"/>
      <c r="K30" s="87"/>
      <c r="L30" s="87"/>
      <c r="M30" s="88"/>
      <c r="N30" s="35"/>
      <c r="O30" s="35"/>
      <c r="P30" s="8"/>
      <c r="Q30" s="1"/>
    </row>
    <row r="31" spans="1:17" ht="26.4" thickBot="1" x14ac:dyDescent="0.55000000000000004">
      <c r="A31" s="1"/>
      <c r="B31" s="5"/>
      <c r="C31" s="39"/>
      <c r="D31" s="23"/>
      <c r="E31" s="46"/>
      <c r="F31" s="18"/>
      <c r="G31" s="24"/>
      <c r="H31" s="18"/>
      <c r="I31" s="95"/>
      <c r="J31" s="95"/>
      <c r="K31" s="95"/>
      <c r="L31" s="95"/>
      <c r="M31" s="95"/>
      <c r="N31" s="37"/>
      <c r="O31" s="37"/>
      <c r="P31" s="8"/>
      <c r="Q31" s="1"/>
    </row>
    <row r="32" spans="1:17" ht="273" customHeight="1" thickBot="1" x14ac:dyDescent="0.35">
      <c r="A32" s="1"/>
      <c r="B32" s="5"/>
      <c r="C32" s="42" t="s">
        <v>51</v>
      </c>
      <c r="D32" s="19"/>
      <c r="E32" s="50" t="e">
        <f>+IF(Hoja1!K29&gt;=0.5,"Si","No")</f>
        <v>#REF!</v>
      </c>
      <c r="F32" s="18"/>
      <c r="G32" s="51" t="e">
        <f>+Hoja1!K29</f>
        <v>#REF!</v>
      </c>
      <c r="H32" s="18"/>
      <c r="I32" s="86" t="s">
        <v>144</v>
      </c>
      <c r="J32" s="87"/>
      <c r="K32" s="87"/>
      <c r="L32" s="87"/>
      <c r="M32" s="88"/>
      <c r="N32" s="35"/>
      <c r="O32" s="35"/>
      <c r="P32" s="8"/>
      <c r="Q32" s="1"/>
    </row>
    <row r="33" spans="1:17" ht="26.4" thickBot="1" x14ac:dyDescent="0.55000000000000004">
      <c r="A33" s="1"/>
      <c r="B33" s="5"/>
      <c r="C33" s="39"/>
      <c r="D33" s="23"/>
      <c r="E33" s="46"/>
      <c r="F33" s="18"/>
      <c r="G33" s="24"/>
      <c r="H33" s="18"/>
      <c r="I33" s="95"/>
      <c r="J33" s="95"/>
      <c r="K33" s="95"/>
      <c r="L33" s="95"/>
      <c r="M33" s="95"/>
      <c r="N33" s="37"/>
      <c r="O33" s="37"/>
      <c r="P33" s="8"/>
      <c r="Q33" s="1"/>
    </row>
    <row r="34" spans="1:17" ht="198" customHeight="1" thickBot="1" x14ac:dyDescent="0.35">
      <c r="A34" s="1"/>
      <c r="B34" s="5"/>
      <c r="C34" s="43" t="s">
        <v>87</v>
      </c>
      <c r="D34" s="19"/>
      <c r="E34" s="45" t="e">
        <f>+IF(Hoja1!K36&gt;=0.5,"Si","No")</f>
        <v>#REF!</v>
      </c>
      <c r="F34" s="18"/>
      <c r="G34" s="51" t="e">
        <f>+Hoja1!K36</f>
        <v>#REF!</v>
      </c>
      <c r="H34" s="18"/>
      <c r="I34" s="86" t="s">
        <v>147</v>
      </c>
      <c r="J34" s="87"/>
      <c r="K34" s="87"/>
      <c r="L34" s="87"/>
      <c r="M34" s="88"/>
      <c r="N34" s="35"/>
      <c r="O34" s="35"/>
      <c r="P34" s="8"/>
      <c r="Q34" s="1"/>
    </row>
    <row r="35" spans="1:17" ht="15.6" x14ac:dyDescent="0.3">
      <c r="A35" s="1"/>
      <c r="B35" s="5"/>
      <c r="C35" s="25"/>
      <c r="D35" s="25"/>
      <c r="E35" s="15"/>
      <c r="F35" s="6"/>
      <c r="G35" s="6"/>
      <c r="H35" s="6"/>
      <c r="I35" s="6"/>
      <c r="J35" s="6"/>
      <c r="K35" s="6"/>
      <c r="L35" s="6"/>
      <c r="M35" s="26"/>
      <c r="N35" s="26"/>
      <c r="O35" s="26"/>
      <c r="P35" s="8"/>
      <c r="Q35" s="1"/>
    </row>
    <row r="36" spans="1:17" ht="15.6" x14ac:dyDescent="0.3">
      <c r="A36" s="1"/>
      <c r="B36" s="5"/>
      <c r="C36" s="27"/>
      <c r="D36" s="25"/>
      <c r="E36" s="15"/>
      <c r="F36" s="6"/>
      <c r="G36" s="6"/>
      <c r="H36" s="6"/>
      <c r="I36" s="6"/>
      <c r="J36" s="6"/>
      <c r="K36" s="6"/>
      <c r="L36" s="6"/>
      <c r="M36" s="26"/>
      <c r="N36" s="26"/>
      <c r="O36" s="26"/>
      <c r="P36" s="8"/>
      <c r="Q36" s="1"/>
    </row>
    <row r="37" spans="1:17" x14ac:dyDescent="0.3">
      <c r="A37" s="1"/>
      <c r="B37" s="5"/>
      <c r="C37" s="28"/>
      <c r="D37" s="6"/>
      <c r="E37" s="6"/>
      <c r="F37" s="6"/>
      <c r="G37" s="6"/>
      <c r="H37" s="6"/>
      <c r="I37" s="6"/>
      <c r="J37" s="6"/>
      <c r="K37" s="6"/>
      <c r="L37" s="6"/>
      <c r="M37" s="6"/>
      <c r="N37" s="6"/>
      <c r="O37" s="6"/>
      <c r="P37" s="8"/>
      <c r="Q37" s="1"/>
    </row>
    <row r="38" spans="1:17" ht="15" thickBot="1" x14ac:dyDescent="0.35">
      <c r="A38" s="1"/>
      <c r="B38" s="29"/>
      <c r="C38" s="30"/>
      <c r="D38" s="30"/>
      <c r="E38" s="30"/>
      <c r="F38" s="30"/>
      <c r="G38" s="30"/>
      <c r="H38" s="30"/>
      <c r="I38" s="30"/>
      <c r="J38" s="30"/>
      <c r="K38" s="30"/>
      <c r="L38" s="30"/>
      <c r="M38" s="30"/>
      <c r="N38" s="30"/>
      <c r="O38" s="30"/>
      <c r="P38" s="31"/>
      <c r="Q38" s="1"/>
    </row>
    <row r="39" spans="1:17" ht="15" thickTop="1" x14ac:dyDescent="0.3">
      <c r="A39" s="1"/>
      <c r="B39" s="1"/>
      <c r="C39" s="1"/>
      <c r="D39" s="1"/>
      <c r="E39" s="1"/>
      <c r="F39" s="1"/>
      <c r="G39" s="1"/>
      <c r="H39" s="1"/>
      <c r="I39" s="1"/>
      <c r="J39" s="1"/>
      <c r="K39" s="1"/>
      <c r="L39" s="1"/>
      <c r="M39" s="1"/>
      <c r="N39" s="1"/>
      <c r="O39" s="1"/>
      <c r="P39" s="1"/>
      <c r="Q39" s="1"/>
    </row>
    <row r="40" spans="1:17" x14ac:dyDescent="0.3">
      <c r="A40" s="1"/>
      <c r="B40" s="1"/>
      <c r="C40" s="1"/>
      <c r="D40" s="1"/>
      <c r="E40" s="1"/>
      <c r="F40" s="1"/>
      <c r="G40" s="1"/>
      <c r="H40" s="1"/>
      <c r="I40" s="1"/>
      <c r="J40" s="1"/>
      <c r="K40" s="1"/>
      <c r="L40" s="1"/>
      <c r="M40" s="1"/>
      <c r="N40" s="1"/>
      <c r="O40" s="1"/>
      <c r="P40" s="1"/>
      <c r="Q40" s="1"/>
    </row>
    <row r="41" spans="1:17" x14ac:dyDescent="0.3">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4140625" defaultRowHeight="14.4" x14ac:dyDescent="0.3"/>
  <cols>
    <col min="2" max="2" width="31" bestFit="1" customWidth="1"/>
    <col min="3" max="3" width="17.109375" customWidth="1"/>
    <col min="5" max="5" width="15.109375" customWidth="1"/>
    <col min="10" max="10" width="15.6640625" customWidth="1"/>
    <col min="11" max="11" width="12" bestFit="1" customWidth="1"/>
  </cols>
  <sheetData>
    <row r="1" spans="1:11" ht="84.75" customHeight="1" x14ac:dyDescent="0.3">
      <c r="A1" s="55" t="s">
        <v>2</v>
      </c>
      <c r="B1" s="55" t="s">
        <v>0</v>
      </c>
      <c r="C1" s="56" t="s">
        <v>1</v>
      </c>
      <c r="D1" s="57" t="s">
        <v>3</v>
      </c>
      <c r="E1" s="57" t="s">
        <v>4</v>
      </c>
      <c r="F1" s="57" t="s">
        <v>88</v>
      </c>
      <c r="G1" s="58" t="s">
        <v>89</v>
      </c>
      <c r="H1" s="58" t="s">
        <v>90</v>
      </c>
      <c r="I1" s="58" t="s">
        <v>73</v>
      </c>
      <c r="J1" s="58" t="s">
        <v>91</v>
      </c>
      <c r="K1" s="58" t="s">
        <v>92</v>
      </c>
    </row>
    <row r="2" spans="1:11" x14ac:dyDescent="0.3">
      <c r="A2" s="59" t="s">
        <v>93</v>
      </c>
      <c r="B2" s="59" t="e">
        <f>+VLOOKUP(A2,#REF!,3,0)</f>
        <v>#REF!</v>
      </c>
      <c r="C2" s="59" t="s">
        <v>6</v>
      </c>
      <c r="D2" s="59" t="s">
        <v>7</v>
      </c>
      <c r="E2" s="59" t="s">
        <v>8</v>
      </c>
      <c r="F2" s="59" t="e">
        <f>+VLOOKUP(A2,#REF!,9,0)</f>
        <v>#REF!</v>
      </c>
      <c r="G2" s="59" t="e">
        <f>+VLOOKUP(A2,#REF!,12,0)</f>
        <v>#REF!</v>
      </c>
      <c r="H2" s="59" t="e">
        <f t="shared" ref="H2:H45" si="0">+_xlfn.RANK.EQ(G2,$G$2:$G$45,1)</f>
        <v>#REF!</v>
      </c>
      <c r="I2" s="59" t="e">
        <f>+IF(VLOOKUP(A2,#REF!,7,0)="","",VLOOKUP(A2,#REF!,7,0))</f>
        <v>#REF!</v>
      </c>
      <c r="J2" s="60" t="e">
        <f>+IF(I2="Si",1,IF(I2="En proceso",0.5,0))</f>
        <v>#REF!</v>
      </c>
      <c r="K2" s="61" t="e">
        <f t="shared" ref="K2:K45" si="1">+AVERAGEIF($B$2:$B$45,B2,$J$2:$J$45)</f>
        <v>#REF!</v>
      </c>
    </row>
    <row r="3" spans="1:11" x14ac:dyDescent="0.3">
      <c r="A3" s="59" t="s">
        <v>94</v>
      </c>
      <c r="B3" s="59" t="s">
        <v>5</v>
      </c>
      <c r="C3" s="59" t="s">
        <v>6</v>
      </c>
      <c r="D3" s="59" t="s">
        <v>9</v>
      </c>
      <c r="E3" s="59" t="s">
        <v>10</v>
      </c>
      <c r="F3" s="59" t="e">
        <f>+VLOOKUP(A3,#REF!,9,0)</f>
        <v>#REF!</v>
      </c>
      <c r="G3" s="59" t="e">
        <f>+VLOOKUP(A3,#REF!,12,0)</f>
        <v>#REF!</v>
      </c>
      <c r="H3" s="59" t="e">
        <f t="shared" si="0"/>
        <v>#REF!</v>
      </c>
      <c r="I3" s="59" t="e">
        <f>+IF(VLOOKUP(A3,#REF!,7,0)="","",VLOOKUP(A3,#REF!,7,0))</f>
        <v>#REF!</v>
      </c>
      <c r="J3" s="60" t="e">
        <f t="shared" ref="J3:J45" si="2">+IF(I3="Si",1,IF(I3="En proceso",0.5,0))</f>
        <v>#REF!</v>
      </c>
      <c r="K3" s="61" t="e">
        <f t="shared" si="1"/>
        <v>#REF!</v>
      </c>
    </row>
    <row r="4" spans="1:11" x14ac:dyDescent="0.3">
      <c r="A4" s="59" t="s">
        <v>95</v>
      </c>
      <c r="B4" s="59" t="s">
        <v>5</v>
      </c>
      <c r="C4" s="59" t="s">
        <v>6</v>
      </c>
      <c r="D4" s="59" t="s">
        <v>12</v>
      </c>
      <c r="E4" s="59" t="s">
        <v>13</v>
      </c>
      <c r="F4" s="59" t="e">
        <f>+VLOOKUP(A4,#REF!,9,0)</f>
        <v>#REF!</v>
      </c>
      <c r="G4" s="59" t="e">
        <f>+VLOOKUP(A4,#REF!,12,0)</f>
        <v>#REF!</v>
      </c>
      <c r="H4" s="59" t="e">
        <f t="shared" si="0"/>
        <v>#REF!</v>
      </c>
      <c r="I4" s="59" t="e">
        <f>+IF(VLOOKUP(A4,#REF!,7,0)="","",VLOOKUP(A4,#REF!,7,0))</f>
        <v>#REF!</v>
      </c>
      <c r="J4" s="60" t="e">
        <f t="shared" si="2"/>
        <v>#REF!</v>
      </c>
      <c r="K4" s="61" t="e">
        <f t="shared" si="1"/>
        <v>#REF!</v>
      </c>
    </row>
    <row r="5" spans="1:11" x14ac:dyDescent="0.3">
      <c r="A5" s="59" t="s">
        <v>96</v>
      </c>
      <c r="B5" s="59" t="s">
        <v>5</v>
      </c>
      <c r="C5" s="59" t="s">
        <v>6</v>
      </c>
      <c r="D5" s="59" t="s">
        <v>14</v>
      </c>
      <c r="E5" s="59" t="s">
        <v>15</v>
      </c>
      <c r="F5" s="59" t="e">
        <f>+VLOOKUP(A5,#REF!,9,0)</f>
        <v>#REF!</v>
      </c>
      <c r="G5" s="59" t="e">
        <f>+VLOOKUP(A5,#REF!,12,0)</f>
        <v>#REF!</v>
      </c>
      <c r="H5" s="59" t="e">
        <f t="shared" si="0"/>
        <v>#REF!</v>
      </c>
      <c r="I5" s="59" t="e">
        <f>+IF(VLOOKUP(A5,#REF!,7,0)="","",VLOOKUP(A5,#REF!,7,0))</f>
        <v>#REF!</v>
      </c>
      <c r="J5" s="60" t="e">
        <f t="shared" si="2"/>
        <v>#REF!</v>
      </c>
      <c r="K5" s="61" t="e">
        <f t="shared" si="1"/>
        <v>#REF!</v>
      </c>
    </row>
    <row r="6" spans="1:11" x14ac:dyDescent="0.3">
      <c r="A6" s="59" t="s">
        <v>97</v>
      </c>
      <c r="B6" s="59" t="s">
        <v>5</v>
      </c>
      <c r="C6" s="59" t="s">
        <v>6</v>
      </c>
      <c r="D6" s="59" t="s">
        <v>16</v>
      </c>
      <c r="E6" s="59" t="s">
        <v>17</v>
      </c>
      <c r="F6" s="59" t="e">
        <f>+VLOOKUP(A6,#REF!,9,0)</f>
        <v>#REF!</v>
      </c>
      <c r="G6" s="59" t="e">
        <f>+VLOOKUP(A6,#REF!,12,0)</f>
        <v>#REF!</v>
      </c>
      <c r="H6" s="59" t="e">
        <f t="shared" si="0"/>
        <v>#REF!</v>
      </c>
      <c r="I6" s="59" t="e">
        <f>+IF(VLOOKUP(A6,#REF!,7,0)="","",VLOOKUP(A6,#REF!,7,0))</f>
        <v>#REF!</v>
      </c>
      <c r="J6" s="60" t="e">
        <f t="shared" si="2"/>
        <v>#REF!</v>
      </c>
      <c r="K6" s="61" t="e">
        <f t="shared" si="1"/>
        <v>#REF!</v>
      </c>
    </row>
    <row r="7" spans="1:11" x14ac:dyDescent="0.3">
      <c r="A7" s="59" t="s">
        <v>98</v>
      </c>
      <c r="B7" s="59" t="s">
        <v>5</v>
      </c>
      <c r="C7" s="59" t="s">
        <v>6</v>
      </c>
      <c r="D7" s="59" t="s">
        <v>18</v>
      </c>
      <c r="E7" s="59" t="s">
        <v>19</v>
      </c>
      <c r="F7" s="59" t="e">
        <f>+VLOOKUP(A7,#REF!,9,0)</f>
        <v>#REF!</v>
      </c>
      <c r="G7" s="59" t="e">
        <f>+VLOOKUP(A7,#REF!,12,0)</f>
        <v>#REF!</v>
      </c>
      <c r="H7" s="59" t="e">
        <f t="shared" si="0"/>
        <v>#REF!</v>
      </c>
      <c r="I7" s="59" t="e">
        <f>+IF(VLOOKUP(A7,#REF!,7,0)="","",VLOOKUP(A7,#REF!,7,0))</f>
        <v>#REF!</v>
      </c>
      <c r="J7" s="60" t="e">
        <f t="shared" si="2"/>
        <v>#REF!</v>
      </c>
      <c r="K7" s="61" t="e">
        <f t="shared" si="1"/>
        <v>#REF!</v>
      </c>
    </row>
    <row r="8" spans="1:11" x14ac:dyDescent="0.3">
      <c r="A8" s="59" t="s">
        <v>99</v>
      </c>
      <c r="B8" s="59" t="s">
        <v>5</v>
      </c>
      <c r="C8" s="59" t="s">
        <v>6</v>
      </c>
      <c r="D8" s="59" t="s">
        <v>20</v>
      </c>
      <c r="E8" s="59" t="s">
        <v>21</v>
      </c>
      <c r="F8" s="59" t="e">
        <f>+VLOOKUP(A8,#REF!,9,0)</f>
        <v>#REF!</v>
      </c>
      <c r="G8" s="59" t="e">
        <f>+VLOOKUP(A8,#REF!,12,0)</f>
        <v>#REF!</v>
      </c>
      <c r="H8" s="59" t="e">
        <f t="shared" si="0"/>
        <v>#REF!</v>
      </c>
      <c r="I8" s="59" t="e">
        <f>+IF(VLOOKUP(A8,#REF!,7,0)="","",VLOOKUP(A8,#REF!,7,0))</f>
        <v>#REF!</v>
      </c>
      <c r="J8" s="60" t="e">
        <f t="shared" si="2"/>
        <v>#REF!</v>
      </c>
      <c r="K8" s="61" t="e">
        <f t="shared" si="1"/>
        <v>#REF!</v>
      </c>
    </row>
    <row r="9" spans="1:11" x14ac:dyDescent="0.3">
      <c r="A9" s="59" t="s">
        <v>100</v>
      </c>
      <c r="B9" s="59" t="s">
        <v>5</v>
      </c>
      <c r="C9" s="59" t="s">
        <v>6</v>
      </c>
      <c r="D9" s="59" t="s">
        <v>22</v>
      </c>
      <c r="E9" s="59" t="s">
        <v>23</v>
      </c>
      <c r="F9" s="59" t="e">
        <f>+VLOOKUP(A9,#REF!,9,0)</f>
        <v>#REF!</v>
      </c>
      <c r="G9" s="59" t="e">
        <f>+VLOOKUP(A9,#REF!,12,0)</f>
        <v>#REF!</v>
      </c>
      <c r="H9" s="59" t="e">
        <f t="shared" si="0"/>
        <v>#REF!</v>
      </c>
      <c r="I9" s="59" t="e">
        <f>+IF(VLOOKUP(A9,#REF!,7,0)="","",VLOOKUP(A9,#REF!,7,0))</f>
        <v>#REF!</v>
      </c>
      <c r="J9" s="60" t="e">
        <f t="shared" si="2"/>
        <v>#REF!</v>
      </c>
      <c r="K9" s="61" t="e">
        <f t="shared" si="1"/>
        <v>#REF!</v>
      </c>
    </row>
    <row r="10" spans="1:11" x14ac:dyDescent="0.3">
      <c r="A10" s="59" t="s">
        <v>101</v>
      </c>
      <c r="B10" s="59" t="s">
        <v>5</v>
      </c>
      <c r="C10" s="59" t="s">
        <v>6</v>
      </c>
      <c r="D10" s="59" t="s">
        <v>24</v>
      </c>
      <c r="E10" s="59" t="s">
        <v>25</v>
      </c>
      <c r="F10" s="59" t="e">
        <f>+VLOOKUP(A10,#REF!,9,0)</f>
        <v>#REF!</v>
      </c>
      <c r="G10" s="59" t="e">
        <f>+VLOOKUP(A10,#REF!,12,0)</f>
        <v>#REF!</v>
      </c>
      <c r="H10" s="59" t="e">
        <f t="shared" si="0"/>
        <v>#REF!</v>
      </c>
      <c r="I10" s="59" t="e">
        <f>+IF(VLOOKUP(A10,#REF!,7,0)="","",VLOOKUP(A10,#REF!,7,0))</f>
        <v>#REF!</v>
      </c>
      <c r="J10" s="60" t="e">
        <f t="shared" si="2"/>
        <v>#REF!</v>
      </c>
      <c r="K10" s="61" t="e">
        <f t="shared" si="1"/>
        <v>#REF!</v>
      </c>
    </row>
    <row r="11" spans="1:11" x14ac:dyDescent="0.3">
      <c r="A11" s="59" t="s">
        <v>102</v>
      </c>
      <c r="B11" s="59" t="s">
        <v>5</v>
      </c>
      <c r="C11" s="59" t="s">
        <v>6</v>
      </c>
      <c r="D11" s="59" t="s">
        <v>26</v>
      </c>
      <c r="E11" s="59" t="s">
        <v>27</v>
      </c>
      <c r="F11" s="59" t="e">
        <f>+VLOOKUP(A11,#REF!,9,0)</f>
        <v>#REF!</v>
      </c>
      <c r="G11" s="59" t="e">
        <f>+VLOOKUP(A11,#REF!,12,0)</f>
        <v>#REF!</v>
      </c>
      <c r="H11" s="59" t="e">
        <f t="shared" si="0"/>
        <v>#REF!</v>
      </c>
      <c r="I11" s="59" t="e">
        <f>+IF(VLOOKUP(A11,#REF!,7,0)="","",VLOOKUP(A11,#REF!,7,0))</f>
        <v>#REF!</v>
      </c>
      <c r="J11" s="60" t="e">
        <f t="shared" si="2"/>
        <v>#REF!</v>
      </c>
      <c r="K11" s="61" t="e">
        <f t="shared" si="1"/>
        <v>#REF!</v>
      </c>
    </row>
    <row r="12" spans="1:11" x14ac:dyDescent="0.3">
      <c r="A12" s="59" t="s">
        <v>103</v>
      </c>
      <c r="B12" s="59" t="s">
        <v>5</v>
      </c>
      <c r="C12" s="59" t="s">
        <v>6</v>
      </c>
      <c r="D12" s="59" t="s">
        <v>28</v>
      </c>
      <c r="E12" s="59" t="s">
        <v>29</v>
      </c>
      <c r="F12" s="59" t="e">
        <f>+VLOOKUP(A12,#REF!,9,0)</f>
        <v>#REF!</v>
      </c>
      <c r="G12" s="59" t="e">
        <f>+VLOOKUP(A12,#REF!,12,0)</f>
        <v>#REF!</v>
      </c>
      <c r="H12" s="59" t="e">
        <f t="shared" si="0"/>
        <v>#REF!</v>
      </c>
      <c r="I12" s="59" t="e">
        <f>+IF(VLOOKUP(A12,#REF!,7,0)="","",VLOOKUP(A12,#REF!,7,0))</f>
        <v>#REF!</v>
      </c>
      <c r="J12" s="60" t="e">
        <f t="shared" si="2"/>
        <v>#REF!</v>
      </c>
      <c r="K12" s="61" t="e">
        <f t="shared" si="1"/>
        <v>#REF!</v>
      </c>
    </row>
    <row r="13" spans="1:11" x14ac:dyDescent="0.3">
      <c r="A13" s="59" t="s">
        <v>104</v>
      </c>
      <c r="B13" s="59" t="s">
        <v>5</v>
      </c>
      <c r="C13" s="59" t="s">
        <v>6</v>
      </c>
      <c r="D13" s="59" t="s">
        <v>30</v>
      </c>
      <c r="E13" s="59" t="s">
        <v>31</v>
      </c>
      <c r="F13" s="59" t="e">
        <f>+VLOOKUP(A13,#REF!,9,0)</f>
        <v>#REF!</v>
      </c>
      <c r="G13" s="59" t="e">
        <f>+VLOOKUP(A13,#REF!,12,0)</f>
        <v>#REF!</v>
      </c>
      <c r="H13" s="59" t="e">
        <f t="shared" si="0"/>
        <v>#REF!</v>
      </c>
      <c r="I13" s="59" t="e">
        <f>+IF(VLOOKUP(A13,#REF!,7,0)="","",VLOOKUP(A13,#REF!,7,0))</f>
        <v>#REF!</v>
      </c>
      <c r="J13" s="60" t="e">
        <f t="shared" si="2"/>
        <v>#REF!</v>
      </c>
      <c r="K13" s="61" t="e">
        <f t="shared" si="1"/>
        <v>#REF!</v>
      </c>
    </row>
    <row r="14" spans="1:11" ht="15" customHeight="1" x14ac:dyDescent="0.3">
      <c r="A14" s="59" t="s">
        <v>105</v>
      </c>
      <c r="B14" s="59" t="e">
        <f>+VLOOKUP(A14,#REF!,3,0)</f>
        <v>#REF!</v>
      </c>
      <c r="C14" s="59" t="s">
        <v>33</v>
      </c>
      <c r="D14" s="59" t="s">
        <v>7</v>
      </c>
      <c r="E14" s="59" t="s">
        <v>106</v>
      </c>
      <c r="F14" s="59" t="e">
        <f>+VLOOKUP(A14,#REF!,9,0)</f>
        <v>#REF!</v>
      </c>
      <c r="G14" s="59" t="e">
        <f>+VLOOKUP(A14,#REF!,12,0)</f>
        <v>#REF!</v>
      </c>
      <c r="H14" s="59" t="e">
        <f t="shared" si="0"/>
        <v>#REF!</v>
      </c>
      <c r="I14" s="59" t="e">
        <f>+IF(VLOOKUP(A14,#REF!,7,0)="","",VLOOKUP(A14,#REF!,7,0))</f>
        <v>#REF!</v>
      </c>
      <c r="J14" s="60" t="e">
        <f t="shared" si="2"/>
        <v>#REF!</v>
      </c>
      <c r="K14" s="61" t="e">
        <f t="shared" si="1"/>
        <v>#REF!</v>
      </c>
    </row>
    <row r="15" spans="1:11" ht="15" customHeight="1" x14ac:dyDescent="0.3">
      <c r="A15" s="59" t="s">
        <v>107</v>
      </c>
      <c r="B15" s="59" t="s">
        <v>32</v>
      </c>
      <c r="C15" s="59" t="s">
        <v>33</v>
      </c>
      <c r="D15" s="59" t="s">
        <v>9</v>
      </c>
      <c r="E15" s="59" t="s">
        <v>108</v>
      </c>
      <c r="F15" s="59" t="e">
        <f>+VLOOKUP(A15,#REF!,9,0)</f>
        <v>#REF!</v>
      </c>
      <c r="G15" s="59" t="e">
        <f>+VLOOKUP(A15,#REF!,12,0)</f>
        <v>#REF!</v>
      </c>
      <c r="H15" s="59" t="e">
        <f t="shared" si="0"/>
        <v>#REF!</v>
      </c>
      <c r="I15" s="59" t="e">
        <f>+IF(VLOOKUP(A15,#REF!,7,0)="","",VLOOKUP(A15,#REF!,7,0))</f>
        <v>#REF!</v>
      </c>
      <c r="J15" s="60" t="e">
        <f t="shared" si="2"/>
        <v>#REF!</v>
      </c>
      <c r="K15" s="61" t="e">
        <f t="shared" si="1"/>
        <v>#REF!</v>
      </c>
    </row>
    <row r="16" spans="1:11" ht="15" customHeight="1" x14ac:dyDescent="0.3">
      <c r="A16" s="59" t="s">
        <v>109</v>
      </c>
      <c r="B16" s="59" t="s">
        <v>32</v>
      </c>
      <c r="C16" s="59" t="s">
        <v>33</v>
      </c>
      <c r="D16" s="59" t="s">
        <v>12</v>
      </c>
      <c r="E16" s="59" t="s">
        <v>110</v>
      </c>
      <c r="F16" s="59" t="e">
        <f>+VLOOKUP(A16,#REF!,9,0)</f>
        <v>#REF!</v>
      </c>
      <c r="G16" s="59" t="e">
        <f>+VLOOKUP(A16,#REF!,12,0)</f>
        <v>#REF!</v>
      </c>
      <c r="H16" s="59" t="e">
        <f t="shared" si="0"/>
        <v>#REF!</v>
      </c>
      <c r="I16" s="59" t="e">
        <f>+IF(VLOOKUP(A16,#REF!,7,0)="","",VLOOKUP(A16,#REF!,7,0))</f>
        <v>#REF!</v>
      </c>
      <c r="J16" s="60" t="e">
        <f t="shared" si="2"/>
        <v>#REF!</v>
      </c>
      <c r="K16" s="61" t="e">
        <f t="shared" si="1"/>
        <v>#REF!</v>
      </c>
    </row>
    <row r="17" spans="1:11" ht="15.75" customHeight="1" x14ac:dyDescent="0.3">
      <c r="A17" s="59" t="s">
        <v>111</v>
      </c>
      <c r="B17" s="59" t="s">
        <v>32</v>
      </c>
      <c r="C17" s="59" t="s">
        <v>33</v>
      </c>
      <c r="D17" s="59" t="s">
        <v>14</v>
      </c>
      <c r="E17" s="59" t="s">
        <v>34</v>
      </c>
      <c r="F17" s="59" t="e">
        <f>+VLOOKUP(A17,#REF!,9,0)</f>
        <v>#REF!</v>
      </c>
      <c r="G17" s="59" t="e">
        <f>+VLOOKUP(A17,#REF!,12,0)</f>
        <v>#REF!</v>
      </c>
      <c r="H17" s="59" t="e">
        <f t="shared" si="0"/>
        <v>#REF!</v>
      </c>
      <c r="I17" s="59" t="e">
        <f>+IF(VLOOKUP(A17,#REF!,7,0)="","",VLOOKUP(A17,#REF!,7,0))</f>
        <v>#REF!</v>
      </c>
      <c r="J17" s="60" t="e">
        <f t="shared" si="2"/>
        <v>#REF!</v>
      </c>
      <c r="K17" s="61" t="e">
        <f t="shared" si="1"/>
        <v>#REF!</v>
      </c>
    </row>
    <row r="18" spans="1:11" ht="15" customHeight="1" x14ac:dyDescent="0.3">
      <c r="A18" s="59" t="s">
        <v>112</v>
      </c>
      <c r="B18" s="59" t="s">
        <v>32</v>
      </c>
      <c r="C18" s="59" t="s">
        <v>45</v>
      </c>
      <c r="D18" s="59" t="s">
        <v>7</v>
      </c>
      <c r="E18" s="59" t="s">
        <v>36</v>
      </c>
      <c r="F18" s="59" t="e">
        <f>+VLOOKUP(A18,#REF!,9,0)</f>
        <v>#REF!</v>
      </c>
      <c r="G18" s="59" t="e">
        <f>+VLOOKUP(A18,#REF!,12,0)</f>
        <v>#REF!</v>
      </c>
      <c r="H18" s="59" t="e">
        <f t="shared" si="0"/>
        <v>#REF!</v>
      </c>
      <c r="I18" s="59" t="e">
        <f>+IF(VLOOKUP(A18,#REF!,7,0)="","",VLOOKUP(A18,#REF!,7,0))</f>
        <v>#REF!</v>
      </c>
      <c r="J18" s="60" t="e">
        <f t="shared" si="2"/>
        <v>#REF!</v>
      </c>
      <c r="K18" s="61" t="e">
        <f t="shared" si="1"/>
        <v>#REF!</v>
      </c>
    </row>
    <row r="19" spans="1:11" ht="15" customHeight="1" x14ac:dyDescent="0.3">
      <c r="A19" s="59" t="s">
        <v>113</v>
      </c>
      <c r="B19" s="59" t="s">
        <v>32</v>
      </c>
      <c r="C19" s="59" t="s">
        <v>45</v>
      </c>
      <c r="D19" s="59" t="s">
        <v>9</v>
      </c>
      <c r="E19" s="59" t="s">
        <v>37</v>
      </c>
      <c r="F19" s="59" t="e">
        <f>+VLOOKUP(A19,#REF!,9,0)</f>
        <v>#REF!</v>
      </c>
      <c r="G19" s="59" t="e">
        <f>+VLOOKUP(A19,#REF!,12,0)</f>
        <v>#REF!</v>
      </c>
      <c r="H19" s="59" t="e">
        <f t="shared" si="0"/>
        <v>#REF!</v>
      </c>
      <c r="I19" s="59" t="e">
        <f>+IF(VLOOKUP(A19,#REF!,7,0)="","",VLOOKUP(A19,#REF!,7,0))</f>
        <v>#REF!</v>
      </c>
      <c r="J19" s="60" t="e">
        <f t="shared" si="2"/>
        <v>#REF!</v>
      </c>
      <c r="K19" s="61" t="e">
        <f t="shared" si="1"/>
        <v>#REF!</v>
      </c>
    </row>
    <row r="20" spans="1:11" ht="15" customHeight="1" x14ac:dyDescent="0.3">
      <c r="A20" s="59" t="s">
        <v>114</v>
      </c>
      <c r="B20" s="59" t="s">
        <v>32</v>
      </c>
      <c r="C20" s="59" t="s">
        <v>45</v>
      </c>
      <c r="D20" s="59" t="s">
        <v>12</v>
      </c>
      <c r="E20" s="59" t="s">
        <v>38</v>
      </c>
      <c r="F20" s="59" t="e">
        <f>+VLOOKUP(A20,#REF!,9,0)</f>
        <v>#REF!</v>
      </c>
      <c r="G20" s="59" t="e">
        <f>+VLOOKUP(A20,#REF!,12,0)</f>
        <v>#REF!</v>
      </c>
      <c r="H20" s="59" t="e">
        <f t="shared" si="0"/>
        <v>#REF!</v>
      </c>
      <c r="I20" s="59" t="e">
        <f>+IF(VLOOKUP(A20,#REF!,7,0)="","",VLOOKUP(A20,#REF!,7,0))</f>
        <v>#REF!</v>
      </c>
      <c r="J20" s="60" t="e">
        <f t="shared" si="2"/>
        <v>#REF!</v>
      </c>
      <c r="K20" s="61" t="e">
        <f t="shared" si="1"/>
        <v>#REF!</v>
      </c>
    </row>
    <row r="21" spans="1:11" ht="15.75" customHeight="1" x14ac:dyDescent="0.3">
      <c r="A21" s="59" t="s">
        <v>115</v>
      </c>
      <c r="B21" s="59" t="s">
        <v>32</v>
      </c>
      <c r="C21" s="59" t="s">
        <v>45</v>
      </c>
      <c r="D21" s="59" t="s">
        <v>7</v>
      </c>
      <c r="E21" s="59" t="s">
        <v>40</v>
      </c>
      <c r="F21" s="59" t="e">
        <f>+VLOOKUP(A21,#REF!,9,0)</f>
        <v>#REF!</v>
      </c>
      <c r="G21" s="59" t="e">
        <f>+VLOOKUP(A21,#REF!,12,0)</f>
        <v>#REF!</v>
      </c>
      <c r="H21" s="59" t="e">
        <f t="shared" si="0"/>
        <v>#REF!</v>
      </c>
      <c r="I21" s="59" t="e">
        <f>+IF(VLOOKUP(A21,#REF!,7,0)="","",VLOOKUP(A21,#REF!,7,0))</f>
        <v>#REF!</v>
      </c>
      <c r="J21" s="60" t="e">
        <f t="shared" si="2"/>
        <v>#REF!</v>
      </c>
      <c r="K21" s="61" t="e">
        <f t="shared" si="1"/>
        <v>#REF!</v>
      </c>
    </row>
    <row r="22" spans="1:11" ht="15" customHeight="1" x14ac:dyDescent="0.3">
      <c r="A22" s="59" t="s">
        <v>116</v>
      </c>
      <c r="B22" s="59" t="s">
        <v>32</v>
      </c>
      <c r="C22" s="59" t="s">
        <v>52</v>
      </c>
      <c r="D22" s="59" t="s">
        <v>9</v>
      </c>
      <c r="E22" s="59" t="s">
        <v>41</v>
      </c>
      <c r="F22" s="59" t="e">
        <f>+VLOOKUP(A22,#REF!,9,0)</f>
        <v>#REF!</v>
      </c>
      <c r="G22" s="59" t="e">
        <f>+VLOOKUP(A22,#REF!,12,0)</f>
        <v>#REF!</v>
      </c>
      <c r="H22" s="59" t="e">
        <f t="shared" si="0"/>
        <v>#REF!</v>
      </c>
      <c r="I22" s="59" t="e">
        <f>+IF(VLOOKUP(A22,#REF!,7,0)="","",VLOOKUP(A22,#REF!,7,0))</f>
        <v>#REF!</v>
      </c>
      <c r="J22" s="60" t="e">
        <f t="shared" si="2"/>
        <v>#REF!</v>
      </c>
      <c r="K22" s="61" t="e">
        <f t="shared" si="1"/>
        <v>#REF!</v>
      </c>
    </row>
    <row r="23" spans="1:11" ht="15" customHeight="1" x14ac:dyDescent="0.3">
      <c r="A23" s="59" t="s">
        <v>117</v>
      </c>
      <c r="B23" s="59" t="s">
        <v>32</v>
      </c>
      <c r="C23" s="59" t="s">
        <v>52</v>
      </c>
      <c r="D23" s="59" t="s">
        <v>12</v>
      </c>
      <c r="E23" s="59" t="s">
        <v>43</v>
      </c>
      <c r="F23" s="59" t="e">
        <f>+VLOOKUP(A23,#REF!,9,0)</f>
        <v>#REF!</v>
      </c>
      <c r="G23" s="59" t="e">
        <f>+VLOOKUP(A23,#REF!,12,0)</f>
        <v>#REF!</v>
      </c>
      <c r="H23" s="59" t="e">
        <f t="shared" si="0"/>
        <v>#REF!</v>
      </c>
      <c r="I23" s="59" t="e">
        <f>+IF(VLOOKUP(A23,#REF!,7,0)="","",VLOOKUP(A23,#REF!,7,0))</f>
        <v>#REF!</v>
      </c>
      <c r="J23" s="60" t="e">
        <f t="shared" si="2"/>
        <v>#REF!</v>
      </c>
      <c r="K23" s="61" t="e">
        <f t="shared" si="1"/>
        <v>#REF!</v>
      </c>
    </row>
    <row r="24" spans="1:11" ht="15" customHeight="1" x14ac:dyDescent="0.3">
      <c r="A24" s="59" t="s">
        <v>118</v>
      </c>
      <c r="B24" s="59" t="e">
        <f>+VLOOKUP(A24,#REF!,3,0)</f>
        <v>#REF!</v>
      </c>
      <c r="C24" s="59" t="s">
        <v>52</v>
      </c>
      <c r="D24" s="59" t="s">
        <v>7</v>
      </c>
      <c r="E24" s="59" t="s">
        <v>46</v>
      </c>
      <c r="F24" s="59" t="e">
        <f>+VLOOKUP(A24,#REF!,9,0)</f>
        <v>#REF!</v>
      </c>
      <c r="G24" s="59" t="e">
        <f>+VLOOKUP(A24,#REF!,12,0)</f>
        <v>#REF!</v>
      </c>
      <c r="H24" s="59" t="e">
        <f t="shared" si="0"/>
        <v>#REF!</v>
      </c>
      <c r="I24" s="59" t="e">
        <f>+IF(VLOOKUP(A24,#REF!,7,0)="","",VLOOKUP(A24,#REF!,7,0))</f>
        <v>#REF!</v>
      </c>
      <c r="J24" s="60" t="e">
        <f t="shared" si="2"/>
        <v>#REF!</v>
      </c>
      <c r="K24" s="61" t="e">
        <f t="shared" si="1"/>
        <v>#REF!</v>
      </c>
    </row>
    <row r="25" spans="1:11" ht="15" customHeight="1" x14ac:dyDescent="0.3">
      <c r="A25" s="59" t="s">
        <v>119</v>
      </c>
      <c r="B25" s="59" t="s">
        <v>44</v>
      </c>
      <c r="C25" s="59" t="s">
        <v>52</v>
      </c>
      <c r="D25" s="59" t="s">
        <v>9</v>
      </c>
      <c r="E25" s="59" t="s">
        <v>47</v>
      </c>
      <c r="F25" s="59" t="e">
        <f>+VLOOKUP(A25,#REF!,9,0)</f>
        <v>#REF!</v>
      </c>
      <c r="G25" s="59" t="e">
        <f>+VLOOKUP(A25,#REF!,12,0)</f>
        <v>#REF!</v>
      </c>
      <c r="H25" s="59" t="e">
        <f t="shared" si="0"/>
        <v>#REF!</v>
      </c>
      <c r="I25" s="59" t="e">
        <f>+IF(VLOOKUP(A25,#REF!,7,0)="","",VLOOKUP(A25,#REF!,7,0))</f>
        <v>#REF!</v>
      </c>
      <c r="J25" s="60" t="e">
        <f t="shared" si="2"/>
        <v>#REF!</v>
      </c>
      <c r="K25" s="61" t="e">
        <f t="shared" si="1"/>
        <v>#REF!</v>
      </c>
    </row>
    <row r="26" spans="1:11" ht="15" customHeight="1" x14ac:dyDescent="0.3">
      <c r="A26" s="59" t="s">
        <v>120</v>
      </c>
      <c r="B26" s="59" t="s">
        <v>44</v>
      </c>
      <c r="C26" s="59" t="s">
        <v>52</v>
      </c>
      <c r="D26" s="59" t="s">
        <v>12</v>
      </c>
      <c r="E26" s="59" t="s">
        <v>48</v>
      </c>
      <c r="F26" s="59" t="e">
        <f>+VLOOKUP(A26,#REF!,9,0)</f>
        <v>#REF!</v>
      </c>
      <c r="G26" s="59" t="e">
        <f>+VLOOKUP(A26,#REF!,12,0)</f>
        <v>#REF!</v>
      </c>
      <c r="H26" s="59" t="e">
        <f t="shared" si="0"/>
        <v>#REF!</v>
      </c>
      <c r="I26" s="59" t="e">
        <f>+IF(VLOOKUP(A26,#REF!,7,0)="","",VLOOKUP(A26,#REF!,7,0))</f>
        <v>#REF!</v>
      </c>
      <c r="J26" s="60" t="e">
        <f t="shared" si="2"/>
        <v>#REF!</v>
      </c>
      <c r="K26" s="61" t="e">
        <f t="shared" si="1"/>
        <v>#REF!</v>
      </c>
    </row>
    <row r="27" spans="1:11" ht="15.75" customHeight="1" x14ac:dyDescent="0.3">
      <c r="A27" s="59" t="s">
        <v>121</v>
      </c>
      <c r="B27" s="59" t="s">
        <v>44</v>
      </c>
      <c r="C27" s="59" t="s">
        <v>52</v>
      </c>
      <c r="D27" s="59" t="s">
        <v>14</v>
      </c>
      <c r="E27" s="59" t="s">
        <v>49</v>
      </c>
      <c r="F27" s="59" t="e">
        <f>+VLOOKUP(A27,#REF!,9,0)</f>
        <v>#REF!</v>
      </c>
      <c r="G27" s="59" t="e">
        <f>+VLOOKUP(A27,#REF!,12,0)</f>
        <v>#REF!</v>
      </c>
      <c r="H27" s="59" t="e">
        <f t="shared" si="0"/>
        <v>#REF!</v>
      </c>
      <c r="I27" s="59" t="e">
        <f>+IF(VLOOKUP(A27,#REF!,7,0)="","",VLOOKUP(A27,#REF!,7,0))</f>
        <v>#REF!</v>
      </c>
      <c r="J27" s="60" t="e">
        <f t="shared" si="2"/>
        <v>#REF!</v>
      </c>
      <c r="K27" s="61" t="e">
        <f t="shared" si="1"/>
        <v>#REF!</v>
      </c>
    </row>
    <row r="28" spans="1:11" ht="15" customHeight="1" x14ac:dyDescent="0.3">
      <c r="A28" s="59" t="s">
        <v>122</v>
      </c>
      <c r="B28" s="59" t="s">
        <v>44</v>
      </c>
      <c r="C28" s="59" t="s">
        <v>61</v>
      </c>
      <c r="D28" s="59" t="s">
        <v>16</v>
      </c>
      <c r="E28" s="59" t="s">
        <v>50</v>
      </c>
      <c r="F28" s="59" t="e">
        <f>+VLOOKUP(A28,#REF!,9,0)</f>
        <v>#REF!</v>
      </c>
      <c r="G28" s="59" t="e">
        <f>+VLOOKUP(A28,#REF!,12,0)</f>
        <v>#REF!</v>
      </c>
      <c r="H28" s="59" t="e">
        <f t="shared" si="0"/>
        <v>#REF!</v>
      </c>
      <c r="I28" s="59" t="e">
        <f>+IF(VLOOKUP(A28,#REF!,7,0)="","",VLOOKUP(A28,#REF!,7,0))</f>
        <v>#REF!</v>
      </c>
      <c r="J28" s="60" t="e">
        <f t="shared" si="2"/>
        <v>#REF!</v>
      </c>
      <c r="K28" s="61" t="e">
        <f t="shared" si="1"/>
        <v>#REF!</v>
      </c>
    </row>
    <row r="29" spans="1:11" ht="15" customHeight="1" x14ac:dyDescent="0.3">
      <c r="A29" s="59" t="s">
        <v>123</v>
      </c>
      <c r="B29" s="59" t="e">
        <f>+VLOOKUP(A29,#REF!,3,0)</f>
        <v>#REF!</v>
      </c>
      <c r="C29" s="59" t="s">
        <v>61</v>
      </c>
      <c r="D29" s="59" t="s">
        <v>7</v>
      </c>
      <c r="E29" s="59" t="s">
        <v>53</v>
      </c>
      <c r="F29" s="59" t="e">
        <f>+VLOOKUP(A29,#REF!,9,0)</f>
        <v>#REF!</v>
      </c>
      <c r="G29" s="59" t="e">
        <f>+VLOOKUP(A29,#REF!,12,0)</f>
        <v>#REF!</v>
      </c>
      <c r="H29" s="59" t="e">
        <f t="shared" si="0"/>
        <v>#REF!</v>
      </c>
      <c r="I29" s="59" t="e">
        <f>+IF(VLOOKUP(A29,#REF!,7,0)="","",VLOOKUP(A29,#REF!,7,0))</f>
        <v>#REF!</v>
      </c>
      <c r="J29" s="60" t="e">
        <f t="shared" si="2"/>
        <v>#REF!</v>
      </c>
      <c r="K29" s="61" t="e">
        <f t="shared" si="1"/>
        <v>#REF!</v>
      </c>
    </row>
    <row r="30" spans="1:11" ht="15" customHeight="1" x14ac:dyDescent="0.3">
      <c r="A30" s="59" t="s">
        <v>124</v>
      </c>
      <c r="B30" s="59" t="s">
        <v>51</v>
      </c>
      <c r="C30" s="59" t="s">
        <v>61</v>
      </c>
      <c r="D30" s="59" t="s">
        <v>9</v>
      </c>
      <c r="E30" s="59" t="s">
        <v>54</v>
      </c>
      <c r="F30" s="59" t="e">
        <f>+VLOOKUP(A30,#REF!,9,0)</f>
        <v>#REF!</v>
      </c>
      <c r="G30" s="59" t="e">
        <f>+VLOOKUP(A30,#REF!,12,0)</f>
        <v>#REF!</v>
      </c>
      <c r="H30" s="59" t="e">
        <f t="shared" si="0"/>
        <v>#REF!</v>
      </c>
      <c r="I30" s="59" t="e">
        <f>+IF(VLOOKUP(A30,#REF!,7,0)="","",VLOOKUP(A30,#REF!,7,0))</f>
        <v>#REF!</v>
      </c>
      <c r="J30" s="60" t="e">
        <f t="shared" si="2"/>
        <v>#REF!</v>
      </c>
      <c r="K30" s="61" t="e">
        <f t="shared" si="1"/>
        <v>#REF!</v>
      </c>
    </row>
    <row r="31" spans="1:11" ht="15.75" customHeight="1" x14ac:dyDescent="0.3">
      <c r="A31" s="59" t="s">
        <v>125</v>
      </c>
      <c r="B31" s="59" t="s">
        <v>51</v>
      </c>
      <c r="C31" s="59" t="s">
        <v>61</v>
      </c>
      <c r="D31" s="59" t="s">
        <v>12</v>
      </c>
      <c r="E31" s="59" t="s">
        <v>55</v>
      </c>
      <c r="F31" s="59" t="e">
        <f>+VLOOKUP(A31,#REF!,9,0)</f>
        <v>#REF!</v>
      </c>
      <c r="G31" s="59" t="e">
        <f>+VLOOKUP(A31,#REF!,12,0)</f>
        <v>#REF!</v>
      </c>
      <c r="H31" s="59" t="e">
        <f t="shared" si="0"/>
        <v>#REF!</v>
      </c>
      <c r="I31" s="59" t="e">
        <f>+IF(VLOOKUP(A31,#REF!,7,0)="","",VLOOKUP(A31,#REF!,7,0))</f>
        <v>#REF!</v>
      </c>
      <c r="J31" s="60" t="e">
        <f t="shared" si="2"/>
        <v>#REF!</v>
      </c>
      <c r="K31" s="61" t="e">
        <f t="shared" si="1"/>
        <v>#REF!</v>
      </c>
    </row>
    <row r="32" spans="1:11" x14ac:dyDescent="0.3">
      <c r="A32" s="59" t="s">
        <v>126</v>
      </c>
      <c r="B32" s="59" t="s">
        <v>51</v>
      </c>
      <c r="C32" s="59" t="s">
        <v>66</v>
      </c>
      <c r="D32" s="59" t="s">
        <v>14</v>
      </c>
      <c r="E32" s="59" t="s">
        <v>56</v>
      </c>
      <c r="F32" s="59" t="e">
        <f>+VLOOKUP(A32,#REF!,9,0)</f>
        <v>#REF!</v>
      </c>
      <c r="G32" s="59" t="e">
        <f>+VLOOKUP(A32,#REF!,12,0)</f>
        <v>#REF!</v>
      </c>
      <c r="H32" s="59" t="e">
        <f t="shared" si="0"/>
        <v>#REF!</v>
      </c>
      <c r="I32" s="59" t="e">
        <f>+IF(VLOOKUP(A32,#REF!,7,0)="","",VLOOKUP(A32,#REF!,7,0))</f>
        <v>#REF!</v>
      </c>
      <c r="J32" s="60" t="e">
        <f t="shared" si="2"/>
        <v>#REF!</v>
      </c>
      <c r="K32" s="61" t="e">
        <f t="shared" si="1"/>
        <v>#REF!</v>
      </c>
    </row>
    <row r="33" spans="1:11" x14ac:dyDescent="0.3">
      <c r="A33" s="59" t="s">
        <v>127</v>
      </c>
      <c r="B33" s="59" t="s">
        <v>51</v>
      </c>
      <c r="C33" s="59" t="s">
        <v>128</v>
      </c>
      <c r="D33" s="59" t="s">
        <v>16</v>
      </c>
      <c r="E33" s="59" t="s">
        <v>57</v>
      </c>
      <c r="F33" s="59" t="e">
        <f>+VLOOKUP(A33,#REF!,9,0)</f>
        <v>#REF!</v>
      </c>
      <c r="G33" s="59" t="e">
        <f>+VLOOKUP(A33,#REF!,12,0)</f>
        <v>#REF!</v>
      </c>
      <c r="H33" s="59" t="e">
        <f t="shared" si="0"/>
        <v>#REF!</v>
      </c>
      <c r="I33" s="59" t="e">
        <f>+IF(VLOOKUP(A33,#REF!,7,0)="","",VLOOKUP(A33,#REF!,7,0))</f>
        <v>#REF!</v>
      </c>
      <c r="J33" s="60" t="e">
        <f t="shared" si="2"/>
        <v>#REF!</v>
      </c>
      <c r="K33" s="61" t="e">
        <f t="shared" si="1"/>
        <v>#REF!</v>
      </c>
    </row>
    <row r="34" spans="1:11" x14ac:dyDescent="0.3">
      <c r="A34" s="59" t="s">
        <v>129</v>
      </c>
      <c r="B34" s="59" t="s">
        <v>51</v>
      </c>
      <c r="C34" s="59" t="s">
        <v>128</v>
      </c>
      <c r="D34" s="59" t="s">
        <v>18</v>
      </c>
      <c r="E34" s="59" t="s">
        <v>58</v>
      </c>
      <c r="F34" s="59" t="e">
        <f>+VLOOKUP(A34,#REF!,9,0)</f>
        <v>#REF!</v>
      </c>
      <c r="G34" s="59" t="e">
        <f>+VLOOKUP(A34,#REF!,12,0)</f>
        <v>#REF!</v>
      </c>
      <c r="H34" s="59" t="e">
        <f t="shared" si="0"/>
        <v>#REF!</v>
      </c>
      <c r="I34" s="59" t="e">
        <f>+IF(VLOOKUP(A34,#REF!,7,0)="","",VLOOKUP(A34,#REF!,7,0))</f>
        <v>#REF!</v>
      </c>
      <c r="J34" s="60" t="e">
        <f t="shared" si="2"/>
        <v>#REF!</v>
      </c>
      <c r="K34" s="61" t="e">
        <f t="shared" si="1"/>
        <v>#REF!</v>
      </c>
    </row>
    <row r="35" spans="1:11" x14ac:dyDescent="0.3">
      <c r="A35" s="59" t="s">
        <v>130</v>
      </c>
      <c r="B35" s="59" t="s">
        <v>51</v>
      </c>
      <c r="C35" s="59" t="s">
        <v>128</v>
      </c>
      <c r="D35" s="59" t="s">
        <v>20</v>
      </c>
      <c r="E35" s="59" t="s">
        <v>59</v>
      </c>
      <c r="F35" s="59" t="e">
        <f>+VLOOKUP(A35,#REF!,9,0)</f>
        <v>#REF!</v>
      </c>
      <c r="G35" s="59" t="e">
        <f>+VLOOKUP(A35,#REF!,12,0)</f>
        <v>#REF!</v>
      </c>
      <c r="H35" s="59" t="e">
        <f t="shared" si="0"/>
        <v>#REF!</v>
      </c>
      <c r="I35" s="59" t="e">
        <f>+IF(VLOOKUP(A35,#REF!,7,0)="","",VLOOKUP(A35,#REF!,7,0))</f>
        <v>#REF!</v>
      </c>
      <c r="J35" s="60" t="e">
        <f t="shared" si="2"/>
        <v>#REF!</v>
      </c>
      <c r="K35" s="61" t="e">
        <f t="shared" si="1"/>
        <v>#REF!</v>
      </c>
    </row>
    <row r="36" spans="1:11" x14ac:dyDescent="0.3">
      <c r="A36" s="59" t="s">
        <v>131</v>
      </c>
      <c r="B36" s="59" t="e">
        <f>+VLOOKUP(A36,#REF!,3,0)</f>
        <v>#REF!</v>
      </c>
      <c r="C36" s="59" t="s">
        <v>128</v>
      </c>
      <c r="D36" s="59" t="s">
        <v>7</v>
      </c>
      <c r="E36" s="59" t="s">
        <v>62</v>
      </c>
      <c r="F36" s="59" t="e">
        <f>+VLOOKUP(A36,#REF!,9,0)</f>
        <v>#REF!</v>
      </c>
      <c r="G36" s="59" t="e">
        <f>+VLOOKUP(A36,#REF!,12,0)</f>
        <v>#REF!</v>
      </c>
      <c r="H36" s="59" t="e">
        <f t="shared" si="0"/>
        <v>#REF!</v>
      </c>
      <c r="I36" s="59" t="e">
        <f>+IF(VLOOKUP(A36,#REF!,7,0)="","",VLOOKUP(A36,#REF!,7,0))</f>
        <v>#REF!</v>
      </c>
      <c r="J36" s="60" t="e">
        <f t="shared" si="2"/>
        <v>#REF!</v>
      </c>
      <c r="K36" s="61" t="e">
        <f t="shared" si="1"/>
        <v>#REF!</v>
      </c>
    </row>
    <row r="37" spans="1:11" x14ac:dyDescent="0.3">
      <c r="A37" s="59" t="s">
        <v>132</v>
      </c>
      <c r="B37" s="59" t="s">
        <v>60</v>
      </c>
      <c r="C37" s="59" t="s">
        <v>128</v>
      </c>
      <c r="D37" s="59" t="s">
        <v>14</v>
      </c>
      <c r="E37" s="59" t="s">
        <v>63</v>
      </c>
      <c r="F37" s="59" t="e">
        <f>+VLOOKUP(A37,#REF!,9,0)</f>
        <v>#REF!</v>
      </c>
      <c r="G37" s="59" t="e">
        <f>+VLOOKUP(A37,#REF!,12,0)</f>
        <v>#REF!</v>
      </c>
      <c r="H37" s="59" t="e">
        <f t="shared" si="0"/>
        <v>#REF!</v>
      </c>
      <c r="I37" s="59" t="e">
        <f>+IF(VLOOKUP(A37,#REF!,7,0)="","",VLOOKUP(A37,#REF!,7,0))</f>
        <v>#REF!</v>
      </c>
      <c r="J37" s="60" t="e">
        <f t="shared" si="2"/>
        <v>#REF!</v>
      </c>
      <c r="K37" s="61" t="e">
        <f t="shared" si="1"/>
        <v>#REF!</v>
      </c>
    </row>
    <row r="38" spans="1:11" x14ac:dyDescent="0.3">
      <c r="A38" s="59" t="s">
        <v>133</v>
      </c>
      <c r="B38" s="59" t="s">
        <v>60</v>
      </c>
      <c r="C38" s="59" t="s">
        <v>35</v>
      </c>
      <c r="D38" s="59" t="s">
        <v>18</v>
      </c>
      <c r="E38" s="59" t="s">
        <v>64</v>
      </c>
      <c r="F38" s="59" t="e">
        <f>+VLOOKUP(A38,#REF!,9,0)</f>
        <v>#REF!</v>
      </c>
      <c r="G38" s="59" t="e">
        <f>+VLOOKUP(A38,#REF!,12,0)</f>
        <v>#REF!</v>
      </c>
      <c r="H38" s="59" t="e">
        <f t="shared" si="0"/>
        <v>#REF!</v>
      </c>
      <c r="I38" s="59" t="e">
        <f>+IF(VLOOKUP(A38,#REF!,7,0)="","",VLOOKUP(A38,#REF!,7,0))</f>
        <v>#REF!</v>
      </c>
      <c r="J38" s="60" t="e">
        <f t="shared" si="2"/>
        <v>#REF!</v>
      </c>
      <c r="K38" s="61" t="e">
        <f t="shared" si="1"/>
        <v>#REF!</v>
      </c>
    </row>
    <row r="39" spans="1:11" x14ac:dyDescent="0.3">
      <c r="A39" s="59" t="s">
        <v>134</v>
      </c>
      <c r="B39" s="59" t="s">
        <v>60</v>
      </c>
      <c r="C39" s="59" t="s">
        <v>35</v>
      </c>
      <c r="D39" s="59" t="s">
        <v>20</v>
      </c>
      <c r="E39" s="59" t="s">
        <v>65</v>
      </c>
      <c r="F39" s="59" t="e">
        <f>+VLOOKUP(A39,#REF!,9,0)</f>
        <v>#REF!</v>
      </c>
      <c r="G39" s="59" t="e">
        <f>+VLOOKUP(A39,#REF!,12,0)</f>
        <v>#REF!</v>
      </c>
      <c r="H39" s="59" t="e">
        <f t="shared" si="0"/>
        <v>#REF!</v>
      </c>
      <c r="I39" s="59" t="e">
        <f>+IF(VLOOKUP(A39,#REF!,7,0)="","",VLOOKUP(A39,#REF!,7,0))</f>
        <v>#REF!</v>
      </c>
      <c r="J39" s="60" t="e">
        <f t="shared" si="2"/>
        <v>#REF!</v>
      </c>
      <c r="K39" s="61" t="e">
        <f t="shared" si="1"/>
        <v>#REF!</v>
      </c>
    </row>
    <row r="40" spans="1:11" x14ac:dyDescent="0.3">
      <c r="A40" s="59" t="s">
        <v>135</v>
      </c>
      <c r="B40" s="59" t="s">
        <v>60</v>
      </c>
      <c r="C40" s="59" t="s">
        <v>35</v>
      </c>
      <c r="D40" s="59" t="s">
        <v>22</v>
      </c>
      <c r="E40" s="59" t="s">
        <v>67</v>
      </c>
      <c r="F40" s="59" t="e">
        <f>+VLOOKUP(A40,#REF!,9,0)</f>
        <v>#REF!</v>
      </c>
      <c r="G40" s="59" t="e">
        <f>+VLOOKUP(A40,#REF!,12,0)</f>
        <v>#REF!</v>
      </c>
      <c r="H40" s="59" t="e">
        <f t="shared" si="0"/>
        <v>#REF!</v>
      </c>
      <c r="I40" s="59" t="e">
        <f>+IF(VLOOKUP(A40,#REF!,7,0)="","",VLOOKUP(A40,#REF!,7,0))</f>
        <v>#REF!</v>
      </c>
      <c r="J40" s="60" t="e">
        <f t="shared" si="2"/>
        <v>#REF!</v>
      </c>
      <c r="K40" s="61" t="e">
        <f t="shared" si="1"/>
        <v>#REF!</v>
      </c>
    </row>
    <row r="41" spans="1:11" x14ac:dyDescent="0.3">
      <c r="A41" s="59" t="s">
        <v>136</v>
      </c>
      <c r="B41" s="59" t="s">
        <v>60</v>
      </c>
      <c r="C41" s="59" t="s">
        <v>35</v>
      </c>
      <c r="D41" s="59" t="s">
        <v>7</v>
      </c>
      <c r="E41" s="59" t="s">
        <v>68</v>
      </c>
      <c r="F41" s="59" t="e">
        <f>+VLOOKUP(A41,#REF!,9,0)</f>
        <v>#REF!</v>
      </c>
      <c r="G41" s="59" t="e">
        <f>+VLOOKUP(A41,#REF!,12,0)</f>
        <v>#REF!</v>
      </c>
      <c r="H41" s="59" t="e">
        <f t="shared" si="0"/>
        <v>#REF!</v>
      </c>
      <c r="I41" s="59" t="e">
        <f>+IF(VLOOKUP(A41,#REF!,7,0)="","",VLOOKUP(A41,#REF!,7,0))</f>
        <v>#REF!</v>
      </c>
      <c r="J41" s="60" t="e">
        <f t="shared" si="2"/>
        <v>#REF!</v>
      </c>
      <c r="K41" s="61" t="e">
        <f t="shared" si="1"/>
        <v>#REF!</v>
      </c>
    </row>
    <row r="42" spans="1:11" x14ac:dyDescent="0.3">
      <c r="A42" s="59" t="s">
        <v>137</v>
      </c>
      <c r="B42" s="59" t="s">
        <v>60</v>
      </c>
      <c r="C42" s="59" t="s">
        <v>39</v>
      </c>
      <c r="D42" s="59" t="s">
        <v>9</v>
      </c>
      <c r="E42" s="59" t="s">
        <v>69</v>
      </c>
      <c r="F42" s="59" t="e">
        <f>+VLOOKUP(A42,#REF!,9,0)</f>
        <v>#REF!</v>
      </c>
      <c r="G42" s="59" t="e">
        <f>+VLOOKUP(A42,#REF!,12,0)</f>
        <v>#REF!</v>
      </c>
      <c r="H42" s="59" t="e">
        <f t="shared" si="0"/>
        <v>#REF!</v>
      </c>
      <c r="I42" s="59" t="e">
        <f>+IF(VLOOKUP(A42,#REF!,7,0)="","",VLOOKUP(A42,#REF!,7,0))</f>
        <v>#REF!</v>
      </c>
      <c r="J42" s="60" t="e">
        <f t="shared" si="2"/>
        <v>#REF!</v>
      </c>
      <c r="K42" s="61" t="e">
        <f t="shared" si="1"/>
        <v>#REF!</v>
      </c>
    </row>
    <row r="43" spans="1:11" x14ac:dyDescent="0.3">
      <c r="A43" s="59" t="s">
        <v>138</v>
      </c>
      <c r="B43" s="59" t="s">
        <v>60</v>
      </c>
      <c r="C43" s="59" t="s">
        <v>39</v>
      </c>
      <c r="D43" s="59" t="s">
        <v>12</v>
      </c>
      <c r="E43" s="59" t="s">
        <v>70</v>
      </c>
      <c r="F43" s="59" t="e">
        <f>+VLOOKUP(A43,#REF!,9,0)</f>
        <v>#REF!</v>
      </c>
      <c r="G43" s="59" t="e">
        <f>+VLOOKUP(A43,#REF!,12,0)</f>
        <v>#REF!</v>
      </c>
      <c r="H43" s="59" t="e">
        <f t="shared" si="0"/>
        <v>#REF!</v>
      </c>
      <c r="I43" s="59" t="e">
        <f>+IF(VLOOKUP(A43,#REF!,7,0)="","",VLOOKUP(A43,#REF!,7,0))</f>
        <v>#REF!</v>
      </c>
      <c r="J43" s="60" t="e">
        <f t="shared" si="2"/>
        <v>#REF!</v>
      </c>
      <c r="K43" s="61" t="e">
        <f t="shared" si="1"/>
        <v>#REF!</v>
      </c>
    </row>
    <row r="44" spans="1:11" x14ac:dyDescent="0.3">
      <c r="A44" s="59" t="s">
        <v>139</v>
      </c>
      <c r="B44" s="59" t="s">
        <v>60</v>
      </c>
      <c r="C44" s="59" t="s">
        <v>39</v>
      </c>
      <c r="D44" s="59" t="s">
        <v>14</v>
      </c>
      <c r="E44" s="59" t="s">
        <v>71</v>
      </c>
      <c r="F44" s="59" t="e">
        <f>+VLOOKUP(A44,#REF!,9,0)</f>
        <v>#REF!</v>
      </c>
      <c r="G44" s="59" t="e">
        <f>+VLOOKUP(A44,#REF!,12,0)</f>
        <v>#REF!</v>
      </c>
      <c r="H44" s="59" t="e">
        <f t="shared" si="0"/>
        <v>#REF!</v>
      </c>
      <c r="I44" s="59" t="e">
        <f>+IF(VLOOKUP(A44,#REF!,7,0)="","",VLOOKUP(A44,#REF!,7,0))</f>
        <v>#REF!</v>
      </c>
      <c r="J44" s="60" t="e">
        <f t="shared" si="2"/>
        <v>#REF!</v>
      </c>
      <c r="K44" s="61" t="e">
        <f t="shared" si="1"/>
        <v>#REF!</v>
      </c>
    </row>
    <row r="45" spans="1:11" x14ac:dyDescent="0.3">
      <c r="A45" s="59" t="s">
        <v>140</v>
      </c>
      <c r="B45" s="59" t="s">
        <v>60</v>
      </c>
      <c r="C45" s="59" t="s">
        <v>39</v>
      </c>
      <c r="D45" s="59" t="s">
        <v>16</v>
      </c>
      <c r="E45" s="59" t="s">
        <v>72</v>
      </c>
      <c r="F45" s="59" t="e">
        <f>+VLOOKUP(A45,#REF!,9,0)</f>
        <v>#REF!</v>
      </c>
      <c r="G45" s="59" t="e">
        <f>+VLOOKUP(A45,#REF!,12,0)</f>
        <v>#REF!</v>
      </c>
      <c r="H45" s="59" t="e">
        <f t="shared" si="0"/>
        <v>#REF!</v>
      </c>
      <c r="I45" s="59" t="e">
        <f>+IF(VLOOKUP(A45,#REF!,7,0)="","",VLOOKUP(A45,#REF!,7,0))</f>
        <v>#REF!</v>
      </c>
      <c r="J45" s="60" t="e">
        <f t="shared" si="2"/>
        <v>#REF!</v>
      </c>
      <c r="K45" s="61" t="e">
        <f t="shared" si="1"/>
        <v>#REF!</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Edwin Iván</cp:lastModifiedBy>
  <cp:revision/>
  <dcterms:created xsi:type="dcterms:W3CDTF">2020-04-28T13:58:09Z</dcterms:created>
  <dcterms:modified xsi:type="dcterms:W3CDTF">2026-04-20T15:43:51Z</dcterms:modified>
  <cp:category/>
  <cp:contentStatus/>
</cp:coreProperties>
</file>